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G:\Moj disk\RAČUNOVODSTVO\D_\4. PLANOVI I IZVJEŠTAJI\PLANOVI I IZVJEŠTAJI 2026\POLUGODIŠNJI\"/>
    </mc:Choice>
  </mc:AlternateContent>
  <xr:revisionPtr revIDLastSave="0" documentId="13_ncr:1_{8030E624-5B51-46B6-B22A-EEDA2D052CF1}" xr6:coauthVersionLast="47" xr6:coauthVersionMax="47" xr10:uidLastSave="{00000000-0000-0000-0000-000000000000}"/>
  <bookViews>
    <workbookView xWindow="-120" yWindow="-120" windowWidth="25440" windowHeight="1527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E330" i="9" s="1"/>
  <c r="B330" i="9" s="1"/>
  <c r="G330" i="9"/>
  <c r="F330" i="9"/>
  <c r="H329" i="9"/>
  <c r="G329" i="9"/>
  <c r="F329" i="9"/>
  <c r="E329" i="9"/>
  <c r="B329" i="9"/>
  <c r="H328" i="9"/>
  <c r="G328" i="9"/>
  <c r="F328" i="9"/>
  <c r="H327" i="9"/>
  <c r="G327" i="9"/>
  <c r="E327" i="9" s="1"/>
  <c r="B327" i="9" s="1"/>
  <c r="F327" i="9"/>
  <c r="H326" i="9"/>
  <c r="G326" i="9"/>
  <c r="F326" i="9"/>
  <c r="H325" i="9"/>
  <c r="G325" i="9"/>
  <c r="F325" i="9"/>
  <c r="H324" i="9"/>
  <c r="G324" i="9"/>
  <c r="F324" i="9"/>
  <c r="E324" i="9"/>
  <c r="B324" i="9" s="1"/>
  <c r="H323" i="9"/>
  <c r="G323" i="9"/>
  <c r="F323" i="9"/>
  <c r="H322" i="9"/>
  <c r="E322" i="9" s="1"/>
  <c r="B322" i="9" s="1"/>
  <c r="G322" i="9"/>
  <c r="F322" i="9"/>
  <c r="H321" i="9"/>
  <c r="G321" i="9"/>
  <c r="F321" i="9"/>
  <c r="H320" i="9"/>
  <c r="G320" i="9"/>
  <c r="E320" i="9" s="1"/>
  <c r="B320" i="9" s="1"/>
  <c r="F320" i="9"/>
  <c r="H319" i="9"/>
  <c r="G319" i="9"/>
  <c r="F319" i="9"/>
  <c r="H318" i="9"/>
  <c r="G318" i="9"/>
  <c r="E318" i="9" s="1"/>
  <c r="B318" i="9" s="1"/>
  <c r="F318" i="9"/>
  <c r="H317" i="9"/>
  <c r="G317" i="9"/>
  <c r="F317" i="9"/>
  <c r="E317" i="9"/>
  <c r="B317" i="9"/>
  <c r="H316" i="9"/>
  <c r="G316" i="9"/>
  <c r="E316" i="9" s="1"/>
  <c r="B316" i="9" s="1"/>
  <c r="F316" i="9"/>
  <c r="F315" i="9"/>
  <c r="F314" i="9"/>
  <c r="F313" i="9"/>
  <c r="H312" i="9"/>
  <c r="G312" i="9"/>
  <c r="F312" i="9"/>
  <c r="E312" i="9"/>
  <c r="B312" i="9" s="1"/>
  <c r="H311" i="9"/>
  <c r="G311" i="9"/>
  <c r="F311" i="9"/>
  <c r="H310" i="9"/>
  <c r="G310" i="9"/>
  <c r="F310" i="9"/>
  <c r="F309" i="9"/>
  <c r="F308" i="9"/>
  <c r="H307" i="9"/>
  <c r="G307" i="9"/>
  <c r="F307" i="9"/>
  <c r="F306" i="9"/>
  <c r="H305" i="9"/>
  <c r="E305" i="9" s="1"/>
  <c r="B305" i="9" s="1"/>
  <c r="G305" i="9"/>
  <c r="F305" i="9"/>
  <c r="H304" i="9"/>
  <c r="G304" i="9"/>
  <c r="E304" i="9" s="1"/>
  <c r="B304" i="9" s="1"/>
  <c r="F304" i="9"/>
  <c r="H303" i="9"/>
  <c r="G303" i="9"/>
  <c r="E303" i="9" s="1"/>
  <c r="B303" i="9" s="1"/>
  <c r="F303" i="9"/>
  <c r="F302" i="9"/>
  <c r="F301" i="9"/>
  <c r="F298" i="9" s="1"/>
  <c r="F300" i="9"/>
  <c r="F299" i="9"/>
  <c r="F297" i="9"/>
  <c r="L296" i="9"/>
  <c r="F296" i="9" s="1"/>
  <c r="H296" i="9"/>
  <c r="F295" i="9"/>
  <c r="I294" i="9"/>
  <c r="E294" i="9" s="1"/>
  <c r="B294" i="9" s="1"/>
  <c r="H294" i="9"/>
  <c r="F294" i="9"/>
  <c r="E293" i="9"/>
  <c r="M292" i="9"/>
  <c r="L292" i="9"/>
  <c r="F292" i="9" s="1"/>
  <c r="B292" i="9" s="1"/>
  <c r="E292" i="9"/>
  <c r="M291" i="9"/>
  <c r="F291" i="9" s="1"/>
  <c r="B291" i="9" s="1"/>
  <c r="L291" i="9"/>
  <c r="E291" i="9"/>
  <c r="M290" i="9"/>
  <c r="L290" i="9"/>
  <c r="F290" i="9"/>
  <c r="E290" i="9"/>
  <c r="B290" i="9" s="1"/>
  <c r="M289" i="9"/>
  <c r="L289" i="9"/>
  <c r="F289" i="9"/>
  <c r="B289" i="9" s="1"/>
  <c r="E289" i="9"/>
  <c r="M288" i="9"/>
  <c r="L288" i="9"/>
  <c r="F288" i="9" s="1"/>
  <c r="B288" i="9" s="1"/>
  <c r="E288" i="9"/>
  <c r="M287" i="9"/>
  <c r="L287" i="9"/>
  <c r="F287" i="9" s="1"/>
  <c r="B287" i="9" s="1"/>
  <c r="E287" i="9"/>
  <c r="M286" i="9"/>
  <c r="L286" i="9"/>
  <c r="F286" i="9" s="1"/>
  <c r="E286" i="9"/>
  <c r="B286" i="9" s="1"/>
  <c r="M285" i="9"/>
  <c r="L285" i="9"/>
  <c r="F285" i="9" s="1"/>
  <c r="E285" i="9"/>
  <c r="B285" i="9" s="1"/>
  <c r="M284" i="9"/>
  <c r="L284" i="9"/>
  <c r="F284" i="9" s="1"/>
  <c r="E284" i="9"/>
  <c r="M283" i="9"/>
  <c r="L283" i="9"/>
  <c r="F283" i="9" s="1"/>
  <c r="E283" i="9"/>
  <c r="B283" i="9" s="1"/>
  <c r="M282" i="9"/>
  <c r="F282" i="9" s="1"/>
  <c r="L282" i="9"/>
  <c r="E282" i="9"/>
  <c r="B282" i="9" s="1"/>
  <c r="M281" i="9"/>
  <c r="L281" i="9"/>
  <c r="F281" i="9"/>
  <c r="E281" i="9"/>
  <c r="B281" i="9" s="1"/>
  <c r="M280" i="9"/>
  <c r="F280" i="9" s="1"/>
  <c r="B280" i="9" s="1"/>
  <c r="L280" i="9"/>
  <c r="E280" i="9"/>
  <c r="M279" i="9"/>
  <c r="F279" i="9" s="1"/>
  <c r="B279" i="9" s="1"/>
  <c r="L279" i="9"/>
  <c r="E279" i="9"/>
  <c r="M278" i="9"/>
  <c r="L278" i="9"/>
  <c r="F278" i="9"/>
  <c r="B278" i="9" s="1"/>
  <c r="E278" i="9"/>
  <c r="M277" i="9"/>
  <c r="L277" i="9"/>
  <c r="F277" i="9"/>
  <c r="B277" i="9" s="1"/>
  <c r="E277" i="9"/>
  <c r="M276" i="9"/>
  <c r="L276" i="9"/>
  <c r="F276" i="9" s="1"/>
  <c r="B276" i="9" s="1"/>
  <c r="E276" i="9"/>
  <c r="M275" i="9"/>
  <c r="L275" i="9"/>
  <c r="F275" i="9" s="1"/>
  <c r="B275" i="9" s="1"/>
  <c r="E275" i="9"/>
  <c r="M274" i="9"/>
  <c r="L274" i="9"/>
  <c r="F274" i="9" s="1"/>
  <c r="E274" i="9"/>
  <c r="B274" i="9" s="1"/>
  <c r="M273" i="9"/>
  <c r="L273" i="9"/>
  <c r="F273" i="9" s="1"/>
  <c r="E273" i="9"/>
  <c r="M272" i="9"/>
  <c r="L272" i="9"/>
  <c r="F272" i="9" s="1"/>
  <c r="E272" i="9"/>
  <c r="M271" i="9"/>
  <c r="L271" i="9"/>
  <c r="F271" i="9" s="1"/>
  <c r="E271" i="9"/>
  <c r="B271" i="9" s="1"/>
  <c r="M270" i="9"/>
  <c r="F270" i="9" s="1"/>
  <c r="L270" i="9"/>
  <c r="E270" i="9"/>
  <c r="B270" i="9" s="1"/>
  <c r="M269" i="9"/>
  <c r="L269" i="9"/>
  <c r="F269" i="9"/>
  <c r="E269" i="9"/>
  <c r="B269" i="9" s="1"/>
  <c r="M268" i="9"/>
  <c r="F268" i="9" s="1"/>
  <c r="B268" i="9" s="1"/>
  <c r="L268" i="9"/>
  <c r="E268" i="9"/>
  <c r="M267" i="9"/>
  <c r="F267" i="9" s="1"/>
  <c r="B267" i="9" s="1"/>
  <c r="L267" i="9"/>
  <c r="E267" i="9"/>
  <c r="M266" i="9"/>
  <c r="L266" i="9"/>
  <c r="F266" i="9"/>
  <c r="B266" i="9" s="1"/>
  <c r="E266" i="9"/>
  <c r="M265" i="9"/>
  <c r="L265" i="9"/>
  <c r="F265" i="9"/>
  <c r="B265" i="9" s="1"/>
  <c r="E265" i="9"/>
  <c r="M264" i="9"/>
  <c r="L264" i="9"/>
  <c r="F264" i="9" s="1"/>
  <c r="B264" i="9" s="1"/>
  <c r="E264" i="9"/>
  <c r="M263" i="9"/>
  <c r="L263" i="9"/>
  <c r="F263" i="9" s="1"/>
  <c r="B263" i="9" s="1"/>
  <c r="E263" i="9"/>
  <c r="M262" i="9"/>
  <c r="L262" i="9"/>
  <c r="F262" i="9" s="1"/>
  <c r="E262" i="9"/>
  <c r="M261" i="9"/>
  <c r="L261" i="9"/>
  <c r="F261" i="9" s="1"/>
  <c r="E261" i="9"/>
  <c r="M260" i="9"/>
  <c r="L260" i="9"/>
  <c r="F260" i="9" s="1"/>
  <c r="E260" i="9"/>
  <c r="B260" i="9" s="1"/>
  <c r="M259" i="9"/>
  <c r="L259" i="9"/>
  <c r="F259" i="9" s="1"/>
  <c r="E259" i="9"/>
  <c r="B259" i="9" s="1"/>
  <c r="M258" i="9"/>
  <c r="F258" i="9" s="1"/>
  <c r="L258" i="9"/>
  <c r="E258" i="9"/>
  <c r="B258" i="9" s="1"/>
  <c r="M257" i="9"/>
  <c r="L257" i="9"/>
  <c r="F257" i="9"/>
  <c r="E257" i="9"/>
  <c r="B257" i="9" s="1"/>
  <c r="M256" i="9"/>
  <c r="F256" i="9" s="1"/>
  <c r="B256" i="9" s="1"/>
  <c r="L256" i="9"/>
  <c r="E256" i="9"/>
  <c r="M255" i="9"/>
  <c r="F255" i="9" s="1"/>
  <c r="B255" i="9" s="1"/>
  <c r="L255" i="9"/>
  <c r="E255" i="9"/>
  <c r="M254" i="9"/>
  <c r="L254" i="9"/>
  <c r="F254" i="9"/>
  <c r="B254" i="9" s="1"/>
  <c r="E254" i="9"/>
  <c r="M253" i="9"/>
  <c r="L253" i="9"/>
  <c r="F253" i="9"/>
  <c r="B253" i="9" s="1"/>
  <c r="E253" i="9"/>
  <c r="M252" i="9"/>
  <c r="L252" i="9"/>
  <c r="F252" i="9" s="1"/>
  <c r="B252" i="9" s="1"/>
  <c r="E252" i="9"/>
  <c r="M251" i="9"/>
  <c r="L251" i="9"/>
  <c r="F251" i="9" s="1"/>
  <c r="B251" i="9" s="1"/>
  <c r="E251" i="9"/>
  <c r="M250" i="9"/>
  <c r="L250" i="9"/>
  <c r="F250" i="9" s="1"/>
  <c r="E250" i="9"/>
  <c r="M249" i="9"/>
  <c r="L249" i="9"/>
  <c r="F249" i="9" s="1"/>
  <c r="E249" i="9"/>
  <c r="M248" i="9"/>
  <c r="L248" i="9"/>
  <c r="F248" i="9" s="1"/>
  <c r="E248" i="9"/>
  <c r="B248" i="9" s="1"/>
  <c r="M247" i="9"/>
  <c r="L247" i="9"/>
  <c r="F247" i="9" s="1"/>
  <c r="E247" i="9"/>
  <c r="M246" i="9"/>
  <c r="F246" i="9" s="1"/>
  <c r="L246" i="9"/>
  <c r="E246" i="9"/>
  <c r="B246" i="9" s="1"/>
  <c r="M245" i="9"/>
  <c r="L245" i="9"/>
  <c r="F245" i="9"/>
  <c r="E245" i="9"/>
  <c r="B245" i="9" s="1"/>
  <c r="M244" i="9"/>
  <c r="F244" i="9" s="1"/>
  <c r="B244" i="9" s="1"/>
  <c r="L244" i="9"/>
  <c r="E244" i="9"/>
  <c r="M243" i="9"/>
  <c r="F243" i="9" s="1"/>
  <c r="B243" i="9" s="1"/>
  <c r="L243" i="9"/>
  <c r="E243" i="9"/>
  <c r="M242" i="9"/>
  <c r="F242" i="9" s="1"/>
  <c r="B242" i="9" s="1"/>
  <c r="L242" i="9"/>
  <c r="E242" i="9"/>
  <c r="M241" i="9"/>
  <c r="L241" i="9"/>
  <c r="F241" i="9"/>
  <c r="B241" i="9" s="1"/>
  <c r="E241" i="9"/>
  <c r="M240" i="9"/>
  <c r="L240" i="9"/>
  <c r="E240" i="9"/>
  <c r="M239" i="9"/>
  <c r="L239" i="9"/>
  <c r="F239" i="9" s="1"/>
  <c r="B239" i="9" s="1"/>
  <c r="E239" i="9"/>
  <c r="M238" i="9"/>
  <c r="L238" i="9"/>
  <c r="F238" i="9" s="1"/>
  <c r="E238" i="9"/>
  <c r="B238" i="9" s="1"/>
  <c r="M237" i="9"/>
  <c r="L237" i="9"/>
  <c r="F237" i="9" s="1"/>
  <c r="E237" i="9"/>
  <c r="B237" i="9" s="1"/>
  <c r="M236" i="9"/>
  <c r="L236" i="9"/>
  <c r="E236" i="9"/>
  <c r="M235" i="9"/>
  <c r="L235" i="9"/>
  <c r="F235" i="9" s="1"/>
  <c r="E235" i="9"/>
  <c r="B235" i="9" s="1"/>
  <c r="M234" i="9"/>
  <c r="F234" i="9" s="1"/>
  <c r="L234" i="9"/>
  <c r="E234" i="9"/>
  <c r="B234" i="9" s="1"/>
  <c r="M233" i="9"/>
  <c r="L233" i="9"/>
  <c r="F233" i="9"/>
  <c r="E233" i="9"/>
  <c r="B233" i="9" s="1"/>
  <c r="M232" i="9"/>
  <c r="F232" i="9" s="1"/>
  <c r="B232" i="9" s="1"/>
  <c r="L232" i="9"/>
  <c r="E232" i="9"/>
  <c r="M231" i="9"/>
  <c r="F231" i="9" s="1"/>
  <c r="B231" i="9" s="1"/>
  <c r="L231" i="9"/>
  <c r="E231" i="9"/>
  <c r="M230" i="9"/>
  <c r="L230" i="9"/>
  <c r="F230" i="9"/>
  <c r="B230" i="9" s="1"/>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s="1"/>
  <c r="H171" i="9"/>
  <c r="G171" i="9"/>
  <c r="E171" i="9" s="1"/>
  <c r="B171" i="9" s="1"/>
  <c r="F171" i="9"/>
  <c r="H170" i="9"/>
  <c r="E170" i="9" s="1"/>
  <c r="B170" i="9" s="1"/>
  <c r="G170" i="9"/>
  <c r="F170" i="9"/>
  <c r="H169" i="9"/>
  <c r="G169" i="9"/>
  <c r="E169" i="9" s="1"/>
  <c r="B169" i="9" s="1"/>
  <c r="F169" i="9"/>
  <c r="H168" i="9"/>
  <c r="G168" i="9"/>
  <c r="E168" i="9" s="1"/>
  <c r="B168" i="9" s="1"/>
  <c r="F168" i="9"/>
  <c r="H167" i="9"/>
  <c r="G167" i="9"/>
  <c r="E167" i="9" s="1"/>
  <c r="B167" i="9" s="1"/>
  <c r="F167" i="9"/>
  <c r="H166" i="9"/>
  <c r="G166" i="9"/>
  <c r="E166" i="9" s="1"/>
  <c r="B166" i="9" s="1"/>
  <c r="F166" i="9"/>
  <c r="H165" i="9"/>
  <c r="G165" i="9"/>
  <c r="F165" i="9"/>
  <c r="E165" i="9"/>
  <c r="B165" i="9" s="1"/>
  <c r="H164" i="9"/>
  <c r="G164" i="9"/>
  <c r="E164" i="9" s="1"/>
  <c r="B164" i="9" s="1"/>
  <c r="F164" i="9"/>
  <c r="H163" i="9"/>
  <c r="G163" i="9"/>
  <c r="E163" i="9" s="1"/>
  <c r="B163" i="9" s="1"/>
  <c r="F163" i="9"/>
  <c r="H162" i="9"/>
  <c r="G162" i="9"/>
  <c r="E162" i="9" s="1"/>
  <c r="B162" i="9" s="1"/>
  <c r="F162" i="9"/>
  <c r="H161" i="9"/>
  <c r="G161" i="9"/>
  <c r="F161" i="9"/>
  <c r="E161" i="9"/>
  <c r="B161" i="9" s="1"/>
  <c r="H160" i="9"/>
  <c r="G160" i="9"/>
  <c r="F160" i="9"/>
  <c r="E160" i="9"/>
  <c r="B160" i="9" s="1"/>
  <c r="H159" i="9"/>
  <c r="G159" i="9"/>
  <c r="E159" i="9" s="1"/>
  <c r="B159" i="9" s="1"/>
  <c r="F159" i="9"/>
  <c r="H158" i="9"/>
  <c r="E158" i="9" s="1"/>
  <c r="B158" i="9" s="1"/>
  <c r="G158" i="9"/>
  <c r="F158" i="9"/>
  <c r="H157" i="9"/>
  <c r="G157" i="9"/>
  <c r="E157" i="9" s="1"/>
  <c r="B157" i="9" s="1"/>
  <c r="F157" i="9"/>
  <c r="F156" i="9"/>
  <c r="H155" i="9"/>
  <c r="G155" i="9"/>
  <c r="E155" i="9" s="1"/>
  <c r="B155" i="9" s="1"/>
  <c r="F155" i="9"/>
  <c r="H154" i="9"/>
  <c r="G154" i="9"/>
  <c r="E154" i="9" s="1"/>
  <c r="B154" i="9" s="1"/>
  <c r="F154" i="9"/>
  <c r="H153" i="9"/>
  <c r="G153" i="9"/>
  <c r="F153" i="9"/>
  <c r="E153" i="9"/>
  <c r="B153" i="9" s="1"/>
  <c r="H152" i="9"/>
  <c r="G152" i="9"/>
  <c r="F152" i="9"/>
  <c r="E152" i="9"/>
  <c r="B152" i="9" s="1"/>
  <c r="H151" i="9"/>
  <c r="G151" i="9"/>
  <c r="E151" i="9" s="1"/>
  <c r="B151" i="9" s="1"/>
  <c r="F151" i="9"/>
  <c r="H150" i="9"/>
  <c r="E150" i="9" s="1"/>
  <c r="B150" i="9" s="1"/>
  <c r="G150" i="9"/>
  <c r="F150" i="9"/>
  <c r="H149" i="9"/>
  <c r="G149" i="9"/>
  <c r="E149" i="9" s="1"/>
  <c r="B149" i="9" s="1"/>
  <c r="F149" i="9"/>
  <c r="H148" i="9"/>
  <c r="G148" i="9"/>
  <c r="E148" i="9" s="1"/>
  <c r="B148" i="9" s="1"/>
  <c r="F148" i="9"/>
  <c r="H147" i="9"/>
  <c r="G147" i="9"/>
  <c r="E147" i="9" s="1"/>
  <c r="B147" i="9" s="1"/>
  <c r="F147" i="9"/>
  <c r="H146" i="9"/>
  <c r="G146" i="9"/>
  <c r="E146" i="9" s="1"/>
  <c r="B146" i="9" s="1"/>
  <c r="F146" i="9"/>
  <c r="H145" i="9"/>
  <c r="G145" i="9"/>
  <c r="F145" i="9"/>
  <c r="E145" i="9"/>
  <c r="B145" i="9" s="1"/>
  <c r="H144" i="9"/>
  <c r="G144" i="9"/>
  <c r="E144" i="9" s="1"/>
  <c r="B144" i="9" s="1"/>
  <c r="F144" i="9"/>
  <c r="H143" i="9"/>
  <c r="G143" i="9"/>
  <c r="E143" i="9" s="1"/>
  <c r="B143" i="9" s="1"/>
  <c r="F143" i="9"/>
  <c r="H142" i="9"/>
  <c r="G142" i="9"/>
  <c r="E142" i="9" s="1"/>
  <c r="B142" i="9" s="1"/>
  <c r="F142" i="9"/>
  <c r="H141" i="9"/>
  <c r="G141" i="9"/>
  <c r="F141" i="9"/>
  <c r="E141" i="9"/>
  <c r="B141" i="9" s="1"/>
  <c r="H140" i="9"/>
  <c r="G140" i="9"/>
  <c r="F140" i="9"/>
  <c r="E140" i="9"/>
  <c r="B140" i="9" s="1"/>
  <c r="H139" i="9"/>
  <c r="G139" i="9"/>
  <c r="E139" i="9" s="1"/>
  <c r="B139" i="9" s="1"/>
  <c r="F139" i="9"/>
  <c r="H138" i="9"/>
  <c r="E138" i="9" s="1"/>
  <c r="B138" i="9" s="1"/>
  <c r="G138" i="9"/>
  <c r="F138" i="9"/>
  <c r="H137" i="9"/>
  <c r="G137" i="9"/>
  <c r="E137" i="9" s="1"/>
  <c r="B137" i="9" s="1"/>
  <c r="F137" i="9"/>
  <c r="H136" i="9"/>
  <c r="G136" i="9"/>
  <c r="E136" i="9" s="1"/>
  <c r="B136" i="9" s="1"/>
  <c r="F136" i="9"/>
  <c r="H135" i="9"/>
  <c r="G135" i="9"/>
  <c r="E135" i="9" s="1"/>
  <c r="B135" i="9" s="1"/>
  <c r="F135" i="9"/>
  <c r="H134" i="9"/>
  <c r="G134" i="9"/>
  <c r="E134" i="9" s="1"/>
  <c r="B134" i="9" s="1"/>
  <c r="F134" i="9"/>
  <c r="H133" i="9"/>
  <c r="G133" i="9"/>
  <c r="F133" i="9"/>
  <c r="E133" i="9"/>
  <c r="B133" i="9" s="1"/>
  <c r="H132" i="9"/>
  <c r="G132" i="9"/>
  <c r="E132" i="9" s="1"/>
  <c r="B132" i="9" s="1"/>
  <c r="F132" i="9"/>
  <c r="H131" i="9"/>
  <c r="G131" i="9"/>
  <c r="E131" i="9" s="1"/>
  <c r="B131" i="9" s="1"/>
  <c r="F131" i="9"/>
  <c r="H130" i="9"/>
  <c r="G130" i="9"/>
  <c r="E130" i="9" s="1"/>
  <c r="B130" i="9" s="1"/>
  <c r="F130" i="9"/>
  <c r="H129" i="9"/>
  <c r="G129" i="9"/>
  <c r="F129" i="9"/>
  <c r="E129" i="9"/>
  <c r="B129" i="9" s="1"/>
  <c r="H128" i="9"/>
  <c r="G128" i="9"/>
  <c r="F128" i="9"/>
  <c r="E128" i="9"/>
  <c r="B128" i="9" s="1"/>
  <c r="H127" i="9"/>
  <c r="G127" i="9"/>
  <c r="E127" i="9" s="1"/>
  <c r="B127" i="9" s="1"/>
  <c r="F127" i="9"/>
  <c r="H126" i="9"/>
  <c r="E126" i="9" s="1"/>
  <c r="B126" i="9" s="1"/>
  <c r="G126" i="9"/>
  <c r="F126" i="9"/>
  <c r="H125" i="9"/>
  <c r="G125" i="9"/>
  <c r="E125" i="9" s="1"/>
  <c r="B125" i="9" s="1"/>
  <c r="F125" i="9"/>
  <c r="H124" i="9"/>
  <c r="G124" i="9"/>
  <c r="E124" i="9" s="1"/>
  <c r="B124" i="9" s="1"/>
  <c r="F124" i="9"/>
  <c r="H123" i="9"/>
  <c r="G123" i="9"/>
  <c r="E123" i="9" s="1"/>
  <c r="B123" i="9" s="1"/>
  <c r="F123" i="9"/>
  <c r="H122" i="9"/>
  <c r="G122" i="9"/>
  <c r="E122" i="9" s="1"/>
  <c r="B122" i="9" s="1"/>
  <c r="F122" i="9"/>
  <c r="H121" i="9"/>
  <c r="G121" i="9"/>
  <c r="F121" i="9"/>
  <c r="E121" i="9"/>
  <c r="B121" i="9" s="1"/>
  <c r="H120" i="9"/>
  <c r="G120" i="9"/>
  <c r="E120" i="9" s="1"/>
  <c r="B120" i="9" s="1"/>
  <c r="F120" i="9"/>
  <c r="H119" i="9"/>
  <c r="G119" i="9"/>
  <c r="E119" i="9" s="1"/>
  <c r="B119" i="9" s="1"/>
  <c r="F119" i="9"/>
  <c r="H118" i="9"/>
  <c r="G118" i="9"/>
  <c r="E118" i="9" s="1"/>
  <c r="B118" i="9" s="1"/>
  <c r="F118" i="9"/>
  <c r="H117" i="9"/>
  <c r="G117" i="9"/>
  <c r="F117" i="9"/>
  <c r="E117" i="9"/>
  <c r="B117" i="9" s="1"/>
  <c r="H116" i="9"/>
  <c r="G116" i="9"/>
  <c r="F116" i="9"/>
  <c r="E116" i="9"/>
  <c r="B116" i="9" s="1"/>
  <c r="H115" i="9"/>
  <c r="G115" i="9"/>
  <c r="E115" i="9" s="1"/>
  <c r="B115" i="9" s="1"/>
  <c r="F115" i="9"/>
  <c r="H114" i="9"/>
  <c r="E114" i="9" s="1"/>
  <c r="B114" i="9" s="1"/>
  <c r="G114" i="9"/>
  <c r="F114" i="9"/>
  <c r="H113" i="9"/>
  <c r="G113" i="9"/>
  <c r="E113" i="9" s="1"/>
  <c r="B113" i="9" s="1"/>
  <c r="F113" i="9"/>
  <c r="H112" i="9"/>
  <c r="G112" i="9"/>
  <c r="E112" i="9" s="1"/>
  <c r="B112" i="9" s="1"/>
  <c r="F112" i="9"/>
  <c r="H111" i="9"/>
  <c r="G111" i="9"/>
  <c r="E111" i="9" s="1"/>
  <c r="B111" i="9" s="1"/>
  <c r="F111" i="9"/>
  <c r="H110" i="9"/>
  <c r="G110" i="9"/>
  <c r="E110" i="9" s="1"/>
  <c r="B110" i="9" s="1"/>
  <c r="F110" i="9"/>
  <c r="H109" i="9"/>
  <c r="G109" i="9"/>
  <c r="F109" i="9"/>
  <c r="E109" i="9"/>
  <c r="B109" i="9" s="1"/>
  <c r="H108" i="9"/>
  <c r="G108" i="9"/>
  <c r="E108" i="9" s="1"/>
  <c r="B108" i="9" s="1"/>
  <c r="F108" i="9"/>
  <c r="H107" i="9"/>
  <c r="G107" i="9"/>
  <c r="E107" i="9" s="1"/>
  <c r="B107" i="9" s="1"/>
  <c r="F107" i="9"/>
  <c r="H106" i="9"/>
  <c r="G106" i="9"/>
  <c r="E106" i="9" s="1"/>
  <c r="B106" i="9" s="1"/>
  <c r="F106" i="9"/>
  <c r="H105" i="9"/>
  <c r="G105" i="9"/>
  <c r="F105" i="9"/>
  <c r="E105" i="9"/>
  <c r="B105" i="9" s="1"/>
  <c r="H104" i="9"/>
  <c r="G104" i="9"/>
  <c r="F104" i="9"/>
  <c r="E104" i="9"/>
  <c r="B104" i="9" s="1"/>
  <c r="H103" i="9"/>
  <c r="G103" i="9"/>
  <c r="E103" i="9" s="1"/>
  <c r="B103" i="9" s="1"/>
  <c r="F103" i="9"/>
  <c r="H102" i="9"/>
  <c r="E102" i="9" s="1"/>
  <c r="B102" i="9" s="1"/>
  <c r="G102" i="9"/>
  <c r="F102" i="9"/>
  <c r="H101" i="9"/>
  <c r="G101" i="9"/>
  <c r="E101" i="9" s="1"/>
  <c r="B101" i="9" s="1"/>
  <c r="F101" i="9"/>
  <c r="H100" i="9"/>
  <c r="G100" i="9"/>
  <c r="E100" i="9" s="1"/>
  <c r="B100" i="9" s="1"/>
  <c r="F100" i="9"/>
  <c r="H99" i="9"/>
  <c r="G99" i="9"/>
  <c r="E99" i="9" s="1"/>
  <c r="B99" i="9" s="1"/>
  <c r="F99" i="9"/>
  <c r="H98" i="9"/>
  <c r="G98" i="9"/>
  <c r="E98" i="9" s="1"/>
  <c r="B98" i="9" s="1"/>
  <c r="F98" i="9"/>
  <c r="H97" i="9"/>
  <c r="G97" i="9"/>
  <c r="F97" i="9"/>
  <c r="E97" i="9"/>
  <c r="B97" i="9" s="1"/>
  <c r="H96" i="9"/>
  <c r="G96" i="9"/>
  <c r="E96" i="9" s="1"/>
  <c r="B96" i="9" s="1"/>
  <c r="F96" i="9"/>
  <c r="H95" i="9"/>
  <c r="G95" i="9"/>
  <c r="E95" i="9" s="1"/>
  <c r="B95" i="9" s="1"/>
  <c r="F95" i="9"/>
  <c r="H94" i="9"/>
  <c r="G94" i="9"/>
  <c r="E94" i="9" s="1"/>
  <c r="B94" i="9" s="1"/>
  <c r="F94" i="9"/>
  <c r="H93" i="9"/>
  <c r="G93" i="9"/>
  <c r="F93" i="9"/>
  <c r="E93" i="9"/>
  <c r="B93" i="9" s="1"/>
  <c r="H92" i="9"/>
  <c r="G92" i="9"/>
  <c r="F92" i="9"/>
  <c r="E92" i="9"/>
  <c r="B92" i="9" s="1"/>
  <c r="H91" i="9"/>
  <c r="G91" i="9"/>
  <c r="E91" i="9" s="1"/>
  <c r="B91" i="9" s="1"/>
  <c r="F91" i="9"/>
  <c r="H90" i="9"/>
  <c r="E90" i="9" s="1"/>
  <c r="B90" i="9" s="1"/>
  <c r="G90" i="9"/>
  <c r="F90" i="9"/>
  <c r="H89" i="9"/>
  <c r="G89" i="9"/>
  <c r="E89" i="9" s="1"/>
  <c r="B89" i="9" s="1"/>
  <c r="F89" i="9"/>
  <c r="H88" i="9"/>
  <c r="G88" i="9"/>
  <c r="E88" i="9" s="1"/>
  <c r="B88" i="9" s="1"/>
  <c r="F88" i="9"/>
  <c r="H87" i="9"/>
  <c r="G87" i="9"/>
  <c r="E87" i="9" s="1"/>
  <c r="B87" i="9" s="1"/>
  <c r="F87" i="9"/>
  <c r="H86" i="9"/>
  <c r="G86" i="9"/>
  <c r="E86" i="9" s="1"/>
  <c r="B86" i="9" s="1"/>
  <c r="F86" i="9"/>
  <c r="H85" i="9"/>
  <c r="G85" i="9"/>
  <c r="F85" i="9"/>
  <c r="E85" i="9"/>
  <c r="B85" i="9" s="1"/>
  <c r="H84" i="9"/>
  <c r="G84" i="9"/>
  <c r="E84" i="9" s="1"/>
  <c r="B84" i="9" s="1"/>
  <c r="F84" i="9"/>
  <c r="H83" i="9"/>
  <c r="G83" i="9"/>
  <c r="E83" i="9" s="1"/>
  <c r="B83" i="9" s="1"/>
  <c r="F83" i="9"/>
  <c r="H82" i="9"/>
  <c r="G82" i="9"/>
  <c r="E82" i="9" s="1"/>
  <c r="B82" i="9" s="1"/>
  <c r="F82" i="9"/>
  <c r="H81" i="9"/>
  <c r="G81" i="9"/>
  <c r="F81" i="9"/>
  <c r="E81" i="9"/>
  <c r="B81" i="9" s="1"/>
  <c r="H80" i="9"/>
  <c r="G80" i="9"/>
  <c r="F80" i="9"/>
  <c r="E80" i="9"/>
  <c r="B80" i="9" s="1"/>
  <c r="H79" i="9"/>
  <c r="G79" i="9"/>
  <c r="E79" i="9" s="1"/>
  <c r="B79" i="9" s="1"/>
  <c r="F79" i="9"/>
  <c r="H78" i="9"/>
  <c r="E78" i="9" s="1"/>
  <c r="B78" i="9" s="1"/>
  <c r="G78" i="9"/>
  <c r="F78" i="9"/>
  <c r="H77" i="9"/>
  <c r="G77" i="9"/>
  <c r="E77" i="9" s="1"/>
  <c r="B77" i="9" s="1"/>
  <c r="F77" i="9"/>
  <c r="H76" i="9"/>
  <c r="G76" i="9"/>
  <c r="E76" i="9" s="1"/>
  <c r="B76" i="9" s="1"/>
  <c r="F76" i="9"/>
  <c r="H75" i="9"/>
  <c r="G75" i="9"/>
  <c r="E75" i="9" s="1"/>
  <c r="B75" i="9" s="1"/>
  <c r="F75" i="9"/>
  <c r="H74" i="9"/>
  <c r="G74" i="9"/>
  <c r="E74" i="9" s="1"/>
  <c r="B74" i="9" s="1"/>
  <c r="F74" i="9"/>
  <c r="H73" i="9"/>
  <c r="G73" i="9"/>
  <c r="F73" i="9"/>
  <c r="E73" i="9"/>
  <c r="B73" i="9" s="1"/>
  <c r="H72" i="9"/>
  <c r="G72" i="9"/>
  <c r="E72" i="9" s="1"/>
  <c r="B72" i="9" s="1"/>
  <c r="F72" i="9"/>
  <c r="H71" i="9"/>
  <c r="G71" i="9"/>
  <c r="E71" i="9" s="1"/>
  <c r="B71" i="9" s="1"/>
  <c r="F71" i="9"/>
  <c r="H70" i="9"/>
  <c r="G70" i="9"/>
  <c r="E70" i="9" s="1"/>
  <c r="B70" i="9" s="1"/>
  <c r="F70" i="9"/>
  <c r="H69" i="9"/>
  <c r="G69" i="9"/>
  <c r="F69" i="9"/>
  <c r="E69" i="9"/>
  <c r="B69" i="9" s="1"/>
  <c r="H68" i="9"/>
  <c r="G68" i="9"/>
  <c r="F68" i="9"/>
  <c r="E68" i="9"/>
  <c r="B68" i="9" s="1"/>
  <c r="H67" i="9"/>
  <c r="G67" i="9"/>
  <c r="E67" i="9" s="1"/>
  <c r="B67" i="9" s="1"/>
  <c r="F67" i="9"/>
  <c r="H66" i="9"/>
  <c r="E66" i="9" s="1"/>
  <c r="B66" i="9" s="1"/>
  <c r="G66" i="9"/>
  <c r="F66" i="9"/>
  <c r="H65" i="9"/>
  <c r="G65" i="9"/>
  <c r="E65" i="9" s="1"/>
  <c r="B65" i="9" s="1"/>
  <c r="F65" i="9"/>
  <c r="H64" i="9"/>
  <c r="G64" i="9"/>
  <c r="E64" i="9" s="1"/>
  <c r="B64" i="9" s="1"/>
  <c r="F64" i="9"/>
  <c r="H63" i="9"/>
  <c r="G63" i="9"/>
  <c r="E63" i="9" s="1"/>
  <c r="B63" i="9" s="1"/>
  <c r="F63" i="9"/>
  <c r="H62" i="9"/>
  <c r="G62" i="9"/>
  <c r="E62" i="9" s="1"/>
  <c r="B62" i="9" s="1"/>
  <c r="F62" i="9"/>
  <c r="H61" i="9"/>
  <c r="G61" i="9"/>
  <c r="F61" i="9"/>
  <c r="E61" i="9"/>
  <c r="B61" i="9" s="1"/>
  <c r="H60" i="9"/>
  <c r="G60" i="9"/>
  <c r="E60" i="9" s="1"/>
  <c r="B60" i="9" s="1"/>
  <c r="F60" i="9"/>
  <c r="H59" i="9"/>
  <c r="G59" i="9"/>
  <c r="E59" i="9" s="1"/>
  <c r="B59" i="9" s="1"/>
  <c r="F59" i="9"/>
  <c r="H58" i="9"/>
  <c r="G58" i="9"/>
  <c r="E58" i="9" s="1"/>
  <c r="B58" i="9" s="1"/>
  <c r="F58" i="9"/>
  <c r="H57" i="9"/>
  <c r="E57" i="9" s="1"/>
  <c r="B57" i="9" s="1"/>
  <c r="G57" i="9"/>
  <c r="F57" i="9"/>
  <c r="H56" i="9"/>
  <c r="E56" i="9" s="1"/>
  <c r="B56" i="9" s="1"/>
  <c r="G56" i="9"/>
  <c r="F56" i="9"/>
  <c r="H55" i="9"/>
  <c r="G55" i="9"/>
  <c r="E55" i="9" s="1"/>
  <c r="B55" i="9" s="1"/>
  <c r="F55" i="9"/>
  <c r="H54" i="9"/>
  <c r="E54" i="9" s="1"/>
  <c r="B54" i="9" s="1"/>
  <c r="G54" i="9"/>
  <c r="F54" i="9"/>
  <c r="H53" i="9"/>
  <c r="G53" i="9"/>
  <c r="F53" i="9"/>
  <c r="H52" i="9"/>
  <c r="G52" i="9"/>
  <c r="E52" i="9" s="1"/>
  <c r="B52" i="9" s="1"/>
  <c r="F52" i="9"/>
  <c r="H51" i="9"/>
  <c r="G51" i="9"/>
  <c r="E51" i="9" s="1"/>
  <c r="B51" i="9" s="1"/>
  <c r="F51" i="9"/>
  <c r="H50" i="9"/>
  <c r="G50" i="9"/>
  <c r="F50" i="9"/>
  <c r="H49" i="9"/>
  <c r="G49" i="9"/>
  <c r="F49" i="9"/>
  <c r="E49" i="9"/>
  <c r="B49" i="9" s="1"/>
  <c r="H48" i="9"/>
  <c r="G48" i="9"/>
  <c r="E48" i="9" s="1"/>
  <c r="B48" i="9" s="1"/>
  <c r="F48" i="9"/>
  <c r="H47" i="9"/>
  <c r="G47" i="9"/>
  <c r="E47" i="9" s="1"/>
  <c r="B47" i="9" s="1"/>
  <c r="F47" i="9"/>
  <c r="H46" i="9"/>
  <c r="G46" i="9"/>
  <c r="E46" i="9" s="1"/>
  <c r="B46" i="9" s="1"/>
  <c r="F46" i="9"/>
  <c r="H45" i="9"/>
  <c r="G45" i="9"/>
  <c r="F45" i="9"/>
  <c r="E45" i="9"/>
  <c r="B45" i="9" s="1"/>
  <c r="H44" i="9"/>
  <c r="G44" i="9"/>
  <c r="F44" i="9"/>
  <c r="E44" i="9"/>
  <c r="B44" i="9" s="1"/>
  <c r="H43" i="9"/>
  <c r="G43" i="9"/>
  <c r="E43" i="9" s="1"/>
  <c r="B43" i="9" s="1"/>
  <c r="F43" i="9"/>
  <c r="H42" i="9"/>
  <c r="E42" i="9" s="1"/>
  <c r="B42" i="9" s="1"/>
  <c r="G42" i="9"/>
  <c r="F42" i="9"/>
  <c r="H41" i="9"/>
  <c r="G41" i="9"/>
  <c r="E41" i="9" s="1"/>
  <c r="B41" i="9" s="1"/>
  <c r="F41" i="9"/>
  <c r="H40" i="9"/>
  <c r="G40" i="9"/>
  <c r="E40" i="9" s="1"/>
  <c r="B40" i="9" s="1"/>
  <c r="F40" i="9"/>
  <c r="H39" i="9"/>
  <c r="G39" i="9"/>
  <c r="E39" i="9" s="1"/>
  <c r="B39" i="9" s="1"/>
  <c r="F39" i="9"/>
  <c r="H38" i="9"/>
  <c r="G38" i="9"/>
  <c r="E38" i="9" s="1"/>
  <c r="B38" i="9" s="1"/>
  <c r="F38" i="9"/>
  <c r="H37" i="9"/>
  <c r="G37" i="9"/>
  <c r="F37" i="9"/>
  <c r="H36" i="9"/>
  <c r="G36" i="9"/>
  <c r="F36" i="9"/>
  <c r="H35" i="9"/>
  <c r="G35" i="9"/>
  <c r="E35" i="9" s="1"/>
  <c r="B35" i="9" s="1"/>
  <c r="F35" i="9"/>
  <c r="H34" i="9"/>
  <c r="G34" i="9"/>
  <c r="E34" i="9" s="1"/>
  <c r="B34" i="9" s="1"/>
  <c r="F34" i="9"/>
  <c r="H33" i="9"/>
  <c r="G33" i="9"/>
  <c r="F33" i="9"/>
  <c r="E33" i="9"/>
  <c r="B33" i="9" s="1"/>
  <c r="H32" i="9"/>
  <c r="G32" i="9"/>
  <c r="F32" i="9"/>
  <c r="E32" i="9"/>
  <c r="B32" i="9" s="1"/>
  <c r="H31" i="9"/>
  <c r="G31" i="9"/>
  <c r="F31" i="9"/>
  <c r="H30" i="9"/>
  <c r="E30" i="9" s="1"/>
  <c r="B30" i="9" s="1"/>
  <c r="G30" i="9"/>
  <c r="F30" i="9"/>
  <c r="H29" i="9"/>
  <c r="G29" i="9"/>
  <c r="E29" i="9" s="1"/>
  <c r="B29" i="9" s="1"/>
  <c r="F29" i="9"/>
  <c r="H28" i="9"/>
  <c r="G28" i="9"/>
  <c r="E28" i="9" s="1"/>
  <c r="B28" i="9" s="1"/>
  <c r="F28" i="9"/>
  <c r="H27" i="9"/>
  <c r="G27" i="9"/>
  <c r="E27" i="9" s="1"/>
  <c r="B27" i="9" s="1"/>
  <c r="F27" i="9"/>
  <c r="H26" i="9"/>
  <c r="G26" i="9"/>
  <c r="F26" i="9"/>
  <c r="H25" i="9"/>
  <c r="G25" i="9"/>
  <c r="F25" i="9"/>
  <c r="E25" i="9"/>
  <c r="B25" i="9" s="1"/>
  <c r="F24" i="9"/>
  <c r="F4" i="9"/>
  <c r="O3" i="9"/>
  <c r="G296" i="9" s="1"/>
  <c r="I3" i="9"/>
  <c r="H3" i="9"/>
  <c r="G3" i="9"/>
  <c r="D104" i="8"/>
  <c r="C1680" i="1" s="1"/>
  <c r="H1680" i="1" s="1"/>
  <c r="D97" i="8"/>
  <c r="D92" i="8"/>
  <c r="D87" i="8"/>
  <c r="D82" i="8"/>
  <c r="D77" i="8"/>
  <c r="D72" i="8"/>
  <c r="D67" i="8"/>
  <c r="D62" i="8"/>
  <c r="D57" i="8"/>
  <c r="D52" i="8"/>
  <c r="D46" i="8"/>
  <c r="D37" i="8"/>
  <c r="D27" i="8"/>
  <c r="D25" i="8" s="1"/>
  <c r="C1601" i="1" s="1"/>
  <c r="H1601" i="1" s="1"/>
  <c r="D18" i="8"/>
  <c r="D8" i="8"/>
  <c r="C1584" i="1" s="1"/>
  <c r="H1584" i="1" s="1"/>
  <c r="E44" i="7"/>
  <c r="D44" i="7"/>
  <c r="E39" i="7"/>
  <c r="D39" i="7"/>
  <c r="E30" i="7"/>
  <c r="D30" i="7"/>
  <c r="E23" i="7"/>
  <c r="E22" i="7" s="1"/>
  <c r="D23" i="7"/>
  <c r="D22" i="7" s="1"/>
  <c r="E14" i="7"/>
  <c r="D14" i="7"/>
  <c r="E7" i="7"/>
  <c r="D7"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E114" i="6"/>
  <c r="F113" i="6"/>
  <c r="F112" i="6"/>
  <c r="F111" i="6"/>
  <c r="F110" i="6"/>
  <c r="F109" i="6"/>
  <c r="F108" i="6"/>
  <c r="E107" i="6"/>
  <c r="D107" i="6"/>
  <c r="F107" i="6" s="1"/>
  <c r="F106" i="6"/>
  <c r="F105" i="6"/>
  <c r="F104" i="6"/>
  <c r="F103" i="6"/>
  <c r="F102" i="6"/>
  <c r="F101" i="6"/>
  <c r="F100" i="6"/>
  <c r="E99" i="6"/>
  <c r="D99" i="6"/>
  <c r="F99" i="6" s="1"/>
  <c r="F98" i="6"/>
  <c r="F97" i="6"/>
  <c r="F96" i="6"/>
  <c r="F95" i="6"/>
  <c r="E94" i="6"/>
  <c r="E89" i="6" s="1"/>
  <c r="D1484" i="1" s="1"/>
  <c r="D94" i="6"/>
  <c r="F94" i="6" s="1"/>
  <c r="F93" i="6"/>
  <c r="F92" i="6"/>
  <c r="F91" i="6"/>
  <c r="E90" i="6"/>
  <c r="D90" i="6"/>
  <c r="F90" i="6" s="1"/>
  <c r="F88" i="6"/>
  <c r="F87" i="6"/>
  <c r="F86" i="6"/>
  <c r="F85" i="6"/>
  <c r="F84" i="6"/>
  <c r="F83" i="6"/>
  <c r="E82" i="6"/>
  <c r="D82" i="6"/>
  <c r="F82" i="6" s="1"/>
  <c r="F81" i="6"/>
  <c r="F80" i="6"/>
  <c r="F79" i="6"/>
  <c r="F78" i="6"/>
  <c r="F77" i="6"/>
  <c r="F76"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3" i="6"/>
  <c r="F52" i="6"/>
  <c r="F51" i="6"/>
  <c r="E50" i="6"/>
  <c r="D50" i="6"/>
  <c r="F50" i="6" s="1"/>
  <c r="F49" i="6"/>
  <c r="F48" i="6"/>
  <c r="F47" i="6"/>
  <c r="F46" i="6"/>
  <c r="F45" i="6"/>
  <c r="F44"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89" i="5"/>
  <c r="F288" i="5"/>
  <c r="F287" i="5"/>
  <c r="F286" i="5"/>
  <c r="F285" i="5"/>
  <c r="F284" i="5"/>
  <c r="F283" i="5"/>
  <c r="F282" i="5"/>
  <c r="F281" i="5"/>
  <c r="F280" i="5"/>
  <c r="F279" i="5"/>
  <c r="F278" i="5"/>
  <c r="F277" i="5"/>
  <c r="E276" i="5"/>
  <c r="D276" i="5"/>
  <c r="F276" i="5" s="1"/>
  <c r="F275" i="5"/>
  <c r="F274" i="5"/>
  <c r="E273" i="5"/>
  <c r="F272" i="5"/>
  <c r="F271" i="5"/>
  <c r="F270" i="5"/>
  <c r="F269" i="5"/>
  <c r="F268" i="5"/>
  <c r="F267" i="5"/>
  <c r="F266" i="5"/>
  <c r="F265" i="5"/>
  <c r="F264" i="5"/>
  <c r="E263" i="5"/>
  <c r="D263" i="5"/>
  <c r="F263" i="5" s="1"/>
  <c r="F262" i="5"/>
  <c r="F261" i="5"/>
  <c r="F260" i="5"/>
  <c r="E259" i="5"/>
  <c r="E254" i="5" s="1"/>
  <c r="D1258" i="1" s="1"/>
  <c r="D259" i="5"/>
  <c r="F258" i="5"/>
  <c r="F257" i="5"/>
  <c r="F256" i="5"/>
  <c r="E255" i="5"/>
  <c r="D255" i="5"/>
  <c r="F255"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D218" i="5"/>
  <c r="F217" i="5"/>
  <c r="F216" i="5"/>
  <c r="F215" i="5"/>
  <c r="F214" i="5"/>
  <c r="F213" i="5"/>
  <c r="F212" i="5"/>
  <c r="F211" i="5"/>
  <c r="E210" i="5"/>
  <c r="D210" i="5"/>
  <c r="F210" i="5" s="1"/>
  <c r="F209" i="5"/>
  <c r="F208" i="5"/>
  <c r="F207" i="5"/>
  <c r="F206" i="5"/>
  <c r="F205" i="5"/>
  <c r="F204" i="5"/>
  <c r="E203" i="5"/>
  <c r="E202" i="5" s="1"/>
  <c r="D203" i="5"/>
  <c r="F203" i="5" s="1"/>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D180" i="5"/>
  <c r="F180" i="5" s="1"/>
  <c r="F179" i="5"/>
  <c r="F178" i="5"/>
  <c r="E177"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6" i="5"/>
  <c r="F145" i="5"/>
  <c r="F144" i="5"/>
  <c r="E143" i="5"/>
  <c r="D143" i="5"/>
  <c r="F143" i="5" s="1"/>
  <c r="F142" i="5"/>
  <c r="F141" i="5"/>
  <c r="F140" i="5"/>
  <c r="F139" i="5"/>
  <c r="F138" i="5"/>
  <c r="F137" i="5"/>
  <c r="E136" i="5"/>
  <c r="E135" i="5" s="1"/>
  <c r="D1140" i="1" s="1"/>
  <c r="D136" i="5"/>
  <c r="F134" i="5"/>
  <c r="F133" i="5"/>
  <c r="F132" i="5"/>
  <c r="F131" i="5"/>
  <c r="F130" i="5"/>
  <c r="F129" i="5"/>
  <c r="F128" i="5"/>
  <c r="E127" i="5"/>
  <c r="E119" i="5" s="1"/>
  <c r="D1124" i="1" s="1"/>
  <c r="D127" i="5"/>
  <c r="F126" i="5"/>
  <c r="F125" i="5"/>
  <c r="F124" i="5"/>
  <c r="F123" i="5"/>
  <c r="F122" i="5"/>
  <c r="F121" i="5"/>
  <c r="E120" i="5"/>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D88" i="5" s="1"/>
  <c r="F88" i="5" s="1"/>
  <c r="F87" i="5"/>
  <c r="F86" i="5"/>
  <c r="F85" i="5"/>
  <c r="F84" i="5"/>
  <c r="F83" i="5"/>
  <c r="E82" i="5"/>
  <c r="D82" i="5"/>
  <c r="F82" i="5" s="1"/>
  <c r="F81" i="5"/>
  <c r="F80" i="5"/>
  <c r="F79" i="5"/>
  <c r="F78" i="5"/>
  <c r="F77" i="5"/>
  <c r="E76" i="5"/>
  <c r="D76" i="5"/>
  <c r="F76" i="5" s="1"/>
  <c r="F75" i="5"/>
  <c r="F74" i="5"/>
  <c r="F73" i="5"/>
  <c r="F72" i="5"/>
  <c r="E71" i="5"/>
  <c r="D71" i="5"/>
  <c r="F71" i="5" s="1"/>
  <c r="E70" i="5"/>
  <c r="D70" i="5"/>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E629" i="4" s="1"/>
  <c r="D636" i="4"/>
  <c r="F635" i="4"/>
  <c r="F634" i="4"/>
  <c r="E633" i="4"/>
  <c r="D633" i="4"/>
  <c r="F633" i="4" s="1"/>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G156" i="9" s="1"/>
  <c r="F606" i="4"/>
  <c r="F605" i="4"/>
  <c r="F604" i="4"/>
  <c r="E603" i="4"/>
  <c r="D603" i="4"/>
  <c r="F603" i="4" s="1"/>
  <c r="F602" i="4"/>
  <c r="F601" i="4"/>
  <c r="F600" i="4"/>
  <c r="F599" i="4"/>
  <c r="E598" i="4"/>
  <c r="D598" i="4"/>
  <c r="F596" i="4"/>
  <c r="F595" i="4"/>
  <c r="E594" i="4"/>
  <c r="D594" i="4"/>
  <c r="F594" i="4" s="1"/>
  <c r="F593" i="4"/>
  <c r="F592" i="4"/>
  <c r="E591" i="4"/>
  <c r="D591" i="4"/>
  <c r="F591" i="4" s="1"/>
  <c r="F590" i="4"/>
  <c r="E589" i="4"/>
  <c r="D589" i="4"/>
  <c r="F588" i="4"/>
  <c r="F587" i="4"/>
  <c r="F586" i="4"/>
  <c r="E585" i="4"/>
  <c r="D585" i="4"/>
  <c r="F585" i="4" s="1"/>
  <c r="F583" i="4"/>
  <c r="F582" i="4"/>
  <c r="E581" i="4"/>
  <c r="D581" i="4"/>
  <c r="F581" i="4" s="1"/>
  <c r="F580" i="4"/>
  <c r="F579" i="4"/>
  <c r="E578" i="4"/>
  <c r="D578" i="4"/>
  <c r="F578" i="4" s="1"/>
  <c r="F577" i="4"/>
  <c r="F576" i="4"/>
  <c r="E575" i="4"/>
  <c r="D575" i="4"/>
  <c r="F575" i="4" s="1"/>
  <c r="F574" i="4"/>
  <c r="F573" i="4"/>
  <c r="E572" i="4"/>
  <c r="D572" i="4"/>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E523" i="4"/>
  <c r="E522" i="4" s="1"/>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8" i="4"/>
  <c r="F488" i="4" s="1"/>
  <c r="F487" i="4"/>
  <c r="F486" i="4"/>
  <c r="E485" i="4"/>
  <c r="D479" i="1" s="1"/>
  <c r="D485" i="4"/>
  <c r="F484" i="4"/>
  <c r="F483" i="4"/>
  <c r="F482" i="4"/>
  <c r="F481" i="4"/>
  <c r="E480" i="4"/>
  <c r="D480" i="4"/>
  <c r="F480" i="4" s="1"/>
  <c r="F478" i="4"/>
  <c r="F477" i="4"/>
  <c r="E476" i="4"/>
  <c r="D476" i="4"/>
  <c r="F476" i="4" s="1"/>
  <c r="F475" i="4"/>
  <c r="F474" i="4"/>
  <c r="E473" i="4"/>
  <c r="D473" i="4"/>
  <c r="F473" i="4" s="1"/>
  <c r="F472" i="4"/>
  <c r="F471" i="4"/>
  <c r="E470" i="4"/>
  <c r="D470" i="4"/>
  <c r="F470" i="4" s="1"/>
  <c r="F469" i="4"/>
  <c r="F468" i="4"/>
  <c r="E467" i="4"/>
  <c r="E466" i="4" s="1"/>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6" i="4"/>
  <c r="F435" i="4"/>
  <c r="F434" i="4"/>
  <c r="F433" i="4"/>
  <c r="E432" i="4"/>
  <c r="E431" i="4" s="1"/>
  <c r="D432" i="4"/>
  <c r="F432" i="4" s="1"/>
  <c r="E428" i="4"/>
  <c r="D428" i="4"/>
  <c r="F428" i="4" s="1"/>
  <c r="E427" i="4"/>
  <c r="D427" i="4"/>
  <c r="E426" i="4"/>
  <c r="D421" i="1" s="1"/>
  <c r="D426" i="4"/>
  <c r="D647" i="4" s="1"/>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9" i="4"/>
  <c r="F378" i="4"/>
  <c r="F377" i="4"/>
  <c r="F376" i="4"/>
  <c r="F375" i="4"/>
  <c r="E374" i="4"/>
  <c r="E373" i="4" s="1"/>
  <c r="D374" i="4"/>
  <c r="F372" i="4"/>
  <c r="F371" i="4"/>
  <c r="F370" i="4"/>
  <c r="F369" i="4"/>
  <c r="F368" i="4"/>
  <c r="F367" i="4"/>
  <c r="E366" i="4"/>
  <c r="E361" i="4" s="1"/>
  <c r="D366" i="4"/>
  <c r="F366" i="4" s="1"/>
  <c r="F365" i="4"/>
  <c r="F364" i="4"/>
  <c r="F363" i="4"/>
  <c r="E362" i="4"/>
  <c r="D362" i="4"/>
  <c r="F362" i="4" s="1"/>
  <c r="D361" i="4"/>
  <c r="F361" i="4" s="1"/>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6" i="4"/>
  <c r="F325" i="4"/>
  <c r="F324" i="4"/>
  <c r="F323" i="4"/>
  <c r="E322" i="4"/>
  <c r="D322" i="4"/>
  <c r="F322" i="4" s="1"/>
  <c r="F320" i="4"/>
  <c r="F319" i="4"/>
  <c r="F318" i="4"/>
  <c r="F317" i="4"/>
  <c r="F316" i="4"/>
  <c r="F315" i="4"/>
  <c r="E314" i="4"/>
  <c r="D314" i="4"/>
  <c r="F314" i="4" s="1"/>
  <c r="F313" i="4"/>
  <c r="F312" i="4"/>
  <c r="F311" i="4"/>
  <c r="E310" i="4"/>
  <c r="D310" i="4"/>
  <c r="F310" i="4" s="1"/>
  <c r="E309" i="4"/>
  <c r="D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D273" i="4" s="1"/>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E230" i="4" s="1"/>
  <c r="D237" i="4"/>
  <c r="F236" i="4"/>
  <c r="F235" i="4"/>
  <c r="E234" i="4"/>
  <c r="D234" i="4"/>
  <c r="F234" i="4" s="1"/>
  <c r="F233" i="4"/>
  <c r="F232" i="4"/>
  <c r="E231" i="4"/>
  <c r="D231" i="4"/>
  <c r="F231"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E202" i="4" s="1"/>
  <c r="D208" i="4"/>
  <c r="F208" i="4" s="1"/>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5" i="4" s="1"/>
  <c r="F163" i="4"/>
  <c r="F162" i="4"/>
  <c r="F161" i="4"/>
  <c r="E160" i="4"/>
  <c r="E153" i="4" s="1"/>
  <c r="D160" i="4"/>
  <c r="F160" i="4" s="1"/>
  <c r="F159" i="4"/>
  <c r="F158" i="4"/>
  <c r="F157" i="4"/>
  <c r="F156" i="4"/>
  <c r="F155" i="4"/>
  <c r="E154" i="4"/>
  <c r="D154" i="4"/>
  <c r="F154" i="4" s="1"/>
  <c r="F151" i="4"/>
  <c r="F150" i="4"/>
  <c r="F149" i="4"/>
  <c r="F148" i="4"/>
  <c r="F147" i="4"/>
  <c r="F146" i="4"/>
  <c r="F145" i="4"/>
  <c r="F144" i="4"/>
  <c r="F143" i="4"/>
  <c r="F142" i="4"/>
  <c r="E141" i="4"/>
  <c r="D141" i="4"/>
  <c r="F141" i="4" s="1"/>
  <c r="E140" i="4"/>
  <c r="D140" i="4"/>
  <c r="F140" i="4" s="1"/>
  <c r="F139" i="4"/>
  <c r="F138" i="4"/>
  <c r="F137" i="4"/>
  <c r="F136" i="4"/>
  <c r="E135" i="4"/>
  <c r="D135" i="4"/>
  <c r="F135" i="4" s="1"/>
  <c r="E134" i="4"/>
  <c r="F133" i="4"/>
  <c r="F132" i="4"/>
  <c r="F131" i="4"/>
  <c r="F130" i="4"/>
  <c r="E129" i="4"/>
  <c r="E125" i="4" s="1"/>
  <c r="D129" i="4"/>
  <c r="F129" i="4" s="1"/>
  <c r="F128" i="4"/>
  <c r="F127" i="4"/>
  <c r="E126" i="4"/>
  <c r="D126" i="4"/>
  <c r="F126" i="4" s="1"/>
  <c r="F124" i="4"/>
  <c r="F123" i="4"/>
  <c r="F122" i="4"/>
  <c r="F121" i="4"/>
  <c r="E120" i="4"/>
  <c r="E106" i="4" s="1"/>
  <c r="D120" i="4"/>
  <c r="F120" i="4" s="1"/>
  <c r="F119" i="4"/>
  <c r="F118" i="4"/>
  <c r="F117" i="4"/>
  <c r="F116" i="4"/>
  <c r="F115" i="4"/>
  <c r="F114" i="4"/>
  <c r="F113" i="4"/>
  <c r="E112" i="4"/>
  <c r="D112" i="4"/>
  <c r="F112" i="4" s="1"/>
  <c r="F111" i="4"/>
  <c r="F110" i="4"/>
  <c r="F109" i="4"/>
  <c r="F108" i="4"/>
  <c r="E107" i="4"/>
  <c r="D107" i="4"/>
  <c r="F107" i="4" s="1"/>
  <c r="F105" i="4"/>
  <c r="F104" i="4"/>
  <c r="F103" i="4"/>
  <c r="F102" i="4"/>
  <c r="F101" i="4"/>
  <c r="F100" i="4"/>
  <c r="F99" i="4"/>
  <c r="E98" i="4"/>
  <c r="D98" i="4"/>
  <c r="F98" i="4" s="1"/>
  <c r="F97" i="4"/>
  <c r="F96" i="4"/>
  <c r="F95" i="4"/>
  <c r="F94" i="4"/>
  <c r="F93" i="4"/>
  <c r="F92" i="4"/>
  <c r="E91" i="4"/>
  <c r="E82" i="4" s="1"/>
  <c r="D91" i="4"/>
  <c r="F90" i="4"/>
  <c r="F89" i="4"/>
  <c r="F88" i="4"/>
  <c r="F87" i="4"/>
  <c r="F86" i="4"/>
  <c r="F85" i="4"/>
  <c r="F84" i="4"/>
  <c r="E83" i="4"/>
  <c r="D83" i="4"/>
  <c r="F83" i="4" s="1"/>
  <c r="F81" i="4"/>
  <c r="F80" i="4"/>
  <c r="F79" i="4"/>
  <c r="F78" i="4"/>
  <c r="E77" i="4"/>
  <c r="D77" i="4"/>
  <c r="F77" i="4" s="1"/>
  <c r="F76" i="4"/>
  <c r="F75" i="4"/>
  <c r="E74" i="4"/>
  <c r="D74" i="4"/>
  <c r="F74" i="4" s="1"/>
  <c r="F73" i="4"/>
  <c r="F72" i="4"/>
  <c r="E71" i="4"/>
  <c r="D67" i="1" s="1"/>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2" i="4"/>
  <c r="F51" i="4"/>
  <c r="E50" i="4"/>
  <c r="D50" i="4"/>
  <c r="F50" i="4" s="1"/>
  <c r="F48" i="4"/>
  <c r="F47" i="4"/>
  <c r="F46" i="4"/>
  <c r="F45" i="4"/>
  <c r="E44" i="4"/>
  <c r="D44" i="4"/>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8" i="1"/>
  <c r="H1668" i="1" s="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8" i="1"/>
  <c r="H1638" i="1" s="1"/>
  <c r="C1637" i="1"/>
  <c r="H1637" i="1" s="1"/>
  <c r="C1636" i="1"/>
  <c r="H1636" i="1" s="1"/>
  <c r="C1635" i="1"/>
  <c r="H1635" i="1" s="1"/>
  <c r="C1634" i="1"/>
  <c r="H1634" i="1" s="1"/>
  <c r="C1633" i="1"/>
  <c r="H1633" i="1" s="1"/>
  <c r="C1632" i="1"/>
  <c r="H1632" i="1" s="1"/>
  <c r="C1631" i="1"/>
  <c r="H1631" i="1" s="1"/>
  <c r="C1630" i="1"/>
  <c r="H1630" i="1" s="1"/>
  <c r="C1629" i="1"/>
  <c r="H1629" i="1" s="1"/>
  <c r="C1628" i="1"/>
  <c r="H1628"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3" i="1"/>
  <c r="H1583" i="1" s="1"/>
  <c r="C1581" i="1"/>
  <c r="D1580" i="1"/>
  <c r="C1580" i="1"/>
  <c r="J1580" i="1" s="1"/>
  <c r="D1579" i="1"/>
  <c r="C1579" i="1"/>
  <c r="D1578" i="1"/>
  <c r="C1578" i="1"/>
  <c r="J1578" i="1" s="1"/>
  <c r="D1577" i="1"/>
  <c r="C1577" i="1"/>
  <c r="D1576" i="1"/>
  <c r="C1576" i="1"/>
  <c r="H1576" i="1" s="1"/>
  <c r="D1575" i="1"/>
  <c r="C1575" i="1"/>
  <c r="J1575" i="1" s="1"/>
  <c r="D1574" i="1"/>
  <c r="C1574" i="1"/>
  <c r="J1574" i="1" s="1"/>
  <c r="D1573" i="1"/>
  <c r="C1573" i="1"/>
  <c r="D1572" i="1"/>
  <c r="C1572" i="1"/>
  <c r="J1572" i="1" s="1"/>
  <c r="D1569" i="1"/>
  <c r="C1569" i="1"/>
  <c r="J1569" i="1" s="1"/>
  <c r="D1568" i="1"/>
  <c r="C1568" i="1"/>
  <c r="D1567" i="1"/>
  <c r="C1567" i="1"/>
  <c r="D1566" i="1"/>
  <c r="C1566" i="1"/>
  <c r="J1566" i="1" s="1"/>
  <c r="D1565" i="1"/>
  <c r="C1565" i="1"/>
  <c r="D1564" i="1"/>
  <c r="C1564" i="1"/>
  <c r="J1564" i="1" s="1"/>
  <c r="D1563" i="1"/>
  <c r="C1563" i="1"/>
  <c r="J1563" i="1" s="1"/>
  <c r="D1562" i="1"/>
  <c r="C1562" i="1"/>
  <c r="D1561" i="1"/>
  <c r="C1561" i="1"/>
  <c r="D1560" i="1"/>
  <c r="C1560" i="1"/>
  <c r="J1560" i="1" s="1"/>
  <c r="D1559" i="1"/>
  <c r="C1559" i="1"/>
  <c r="D1558" i="1"/>
  <c r="C1558" i="1"/>
  <c r="J1558" i="1" s="1"/>
  <c r="D1557" i="1"/>
  <c r="C1557" i="1"/>
  <c r="J1557" i="1" s="1"/>
  <c r="D1556" i="1"/>
  <c r="C1556" i="1"/>
  <c r="D1555" i="1"/>
  <c r="C1555" i="1"/>
  <c r="D1553" i="1"/>
  <c r="C1553" i="1"/>
  <c r="D1552" i="1"/>
  <c r="C1552" i="1"/>
  <c r="J1552" i="1" s="1"/>
  <c r="D1551" i="1"/>
  <c r="C1551" i="1"/>
  <c r="J1551" i="1" s="1"/>
  <c r="D1550" i="1"/>
  <c r="C1550" i="1"/>
  <c r="J1550" i="1" s="1"/>
  <c r="D1549" i="1"/>
  <c r="C1549" i="1"/>
  <c r="D1548" i="1"/>
  <c r="C1548" i="1"/>
  <c r="J1548" i="1" s="1"/>
  <c r="D1547" i="1"/>
  <c r="C1547" i="1"/>
  <c r="D1546" i="1"/>
  <c r="C1546" i="1"/>
  <c r="J1546" i="1" s="1"/>
  <c r="D1545" i="1"/>
  <c r="C1545" i="1"/>
  <c r="J1545" i="1" s="1"/>
  <c r="D1544" i="1"/>
  <c r="C1544" i="1"/>
  <c r="J1544" i="1" s="1"/>
  <c r="D1543" i="1"/>
  <c r="C1543" i="1"/>
  <c r="D1542" i="1"/>
  <c r="C1542" i="1"/>
  <c r="J1542" i="1" s="1"/>
  <c r="D1541" i="1"/>
  <c r="C1541" i="1"/>
  <c r="D1540" i="1"/>
  <c r="C1540" i="1"/>
  <c r="J1540" i="1" s="1"/>
  <c r="D1535" i="1"/>
  <c r="C1535" i="1"/>
  <c r="H1535" i="1" s="1"/>
  <c r="D1534" i="1"/>
  <c r="C1534" i="1"/>
  <c r="D1533" i="1"/>
  <c r="C1533" i="1"/>
  <c r="D1532" i="1"/>
  <c r="C1532" i="1"/>
  <c r="H1532" i="1" s="1"/>
  <c r="D1531" i="1"/>
  <c r="C1531" i="1"/>
  <c r="H1531" i="1" s="1"/>
  <c r="D1530" i="1"/>
  <c r="C1530" i="1"/>
  <c r="H1530" i="1" s="1"/>
  <c r="D1529" i="1"/>
  <c r="C1529" i="1"/>
  <c r="H1529" i="1" s="1"/>
  <c r="D1528" i="1"/>
  <c r="C1528" i="1"/>
  <c r="D1527" i="1"/>
  <c r="C1527" i="1"/>
  <c r="D1526" i="1"/>
  <c r="C1526" i="1"/>
  <c r="H1526" i="1" s="1"/>
  <c r="D1525" i="1"/>
  <c r="C1525" i="1"/>
  <c r="H1525" i="1" s="1"/>
  <c r="D1524" i="1"/>
  <c r="C1524" i="1"/>
  <c r="H1524" i="1" s="1"/>
  <c r="D1523" i="1"/>
  <c r="C1523" i="1"/>
  <c r="H1523" i="1" s="1"/>
  <c r="D1522" i="1"/>
  <c r="C1522" i="1"/>
  <c r="D1521" i="1"/>
  <c r="C1521" i="1"/>
  <c r="D1520" i="1"/>
  <c r="C1520" i="1"/>
  <c r="H1520" i="1" s="1"/>
  <c r="D1519" i="1"/>
  <c r="C1519" i="1"/>
  <c r="H1519" i="1" s="1"/>
  <c r="D1518" i="1"/>
  <c r="C1518" i="1"/>
  <c r="H1518" i="1" s="1"/>
  <c r="D1517" i="1"/>
  <c r="C1517" i="1"/>
  <c r="H1517" i="1" s="1"/>
  <c r="D1516" i="1"/>
  <c r="C1516" i="1"/>
  <c r="D1515" i="1"/>
  <c r="C1515" i="1"/>
  <c r="D1514" i="1"/>
  <c r="C1514" i="1"/>
  <c r="H1514" i="1" s="1"/>
  <c r="D1513" i="1"/>
  <c r="C1513" i="1"/>
  <c r="H1513" i="1" s="1"/>
  <c r="D1512" i="1"/>
  <c r="C1512" i="1"/>
  <c r="H1512" i="1" s="1"/>
  <c r="D1511" i="1"/>
  <c r="C1511" i="1"/>
  <c r="H1511" i="1" s="1"/>
  <c r="D1510" i="1"/>
  <c r="D1508" i="1"/>
  <c r="C1508" i="1"/>
  <c r="H1508" i="1" s="1"/>
  <c r="D1507" i="1"/>
  <c r="C1507" i="1"/>
  <c r="H1507" i="1" s="1"/>
  <c r="D1506" i="1"/>
  <c r="C1506" i="1"/>
  <c r="H1506" i="1" s="1"/>
  <c r="D1505" i="1"/>
  <c r="C1505" i="1"/>
  <c r="H1505" i="1" s="1"/>
  <c r="D1504" i="1"/>
  <c r="C1504" i="1"/>
  <c r="D1503" i="1"/>
  <c r="C1503" i="1"/>
  <c r="D1502" i="1"/>
  <c r="C1502" i="1"/>
  <c r="H1502" i="1" s="1"/>
  <c r="D1501" i="1"/>
  <c r="C1501" i="1"/>
  <c r="H1501" i="1" s="1"/>
  <c r="D1500" i="1"/>
  <c r="C1500" i="1"/>
  <c r="H1500" i="1" s="1"/>
  <c r="D1499" i="1"/>
  <c r="C1499" i="1"/>
  <c r="H1499" i="1" s="1"/>
  <c r="D1498" i="1"/>
  <c r="C1498" i="1"/>
  <c r="D1497" i="1"/>
  <c r="C1497" i="1"/>
  <c r="D1496" i="1"/>
  <c r="C1496" i="1"/>
  <c r="H1496" i="1" s="1"/>
  <c r="D1495" i="1"/>
  <c r="C1495" i="1"/>
  <c r="H1495" i="1" s="1"/>
  <c r="D1494" i="1"/>
  <c r="C1494" i="1"/>
  <c r="H1494" i="1" s="1"/>
  <c r="D1493" i="1"/>
  <c r="C1493" i="1"/>
  <c r="H1493" i="1" s="1"/>
  <c r="D1492" i="1"/>
  <c r="C1492" i="1"/>
  <c r="D1491" i="1"/>
  <c r="C1491" i="1"/>
  <c r="D1490" i="1"/>
  <c r="C1490" i="1"/>
  <c r="H1490" i="1" s="1"/>
  <c r="D1489" i="1"/>
  <c r="C1489" i="1"/>
  <c r="H1489" i="1" s="1"/>
  <c r="D1488" i="1"/>
  <c r="C1488" i="1"/>
  <c r="H1488" i="1" s="1"/>
  <c r="D1487" i="1"/>
  <c r="C1487" i="1"/>
  <c r="H1487" i="1" s="1"/>
  <c r="D1486" i="1"/>
  <c r="C1486" i="1"/>
  <c r="D1485" i="1"/>
  <c r="C1485" i="1"/>
  <c r="D1483" i="1"/>
  <c r="C1483" i="1"/>
  <c r="D1482" i="1"/>
  <c r="C1482" i="1"/>
  <c r="H1482" i="1" s="1"/>
  <c r="D1481" i="1"/>
  <c r="C1481" i="1"/>
  <c r="H1481" i="1" s="1"/>
  <c r="D1480" i="1"/>
  <c r="C1480" i="1"/>
  <c r="D1479" i="1"/>
  <c r="C1479" i="1"/>
  <c r="D1478" i="1"/>
  <c r="C1478" i="1"/>
  <c r="H1478" i="1" s="1"/>
  <c r="D1477" i="1"/>
  <c r="C1477" i="1"/>
  <c r="D1476" i="1"/>
  <c r="C1476" i="1"/>
  <c r="H1476" i="1" s="1"/>
  <c r="D1475" i="1"/>
  <c r="C1475" i="1"/>
  <c r="H1475" i="1" s="1"/>
  <c r="D1474" i="1"/>
  <c r="C1474" i="1"/>
  <c r="D1473" i="1"/>
  <c r="C1473" i="1"/>
  <c r="D1472" i="1"/>
  <c r="C1472" i="1"/>
  <c r="H1472" i="1" s="1"/>
  <c r="D1471" i="1"/>
  <c r="C1471" i="1"/>
  <c r="D1470" i="1"/>
  <c r="D1469" i="1"/>
  <c r="C1469" i="1"/>
  <c r="H1469" i="1" s="1"/>
  <c r="D1468" i="1"/>
  <c r="C1468" i="1"/>
  <c r="D1467" i="1"/>
  <c r="C1467" i="1"/>
  <c r="D1466" i="1"/>
  <c r="C1466" i="1"/>
  <c r="H1466" i="1" s="1"/>
  <c r="D1465" i="1"/>
  <c r="C1465" i="1"/>
  <c r="H1465" i="1" s="1"/>
  <c r="D1464" i="1"/>
  <c r="C1464" i="1"/>
  <c r="H1464" i="1" s="1"/>
  <c r="D1463" i="1"/>
  <c r="C1463" i="1"/>
  <c r="H1463" i="1" s="1"/>
  <c r="D1462" i="1"/>
  <c r="C1462" i="1"/>
  <c r="D1461" i="1"/>
  <c r="C1461" i="1"/>
  <c r="D1460" i="1"/>
  <c r="C1460" i="1"/>
  <c r="H1460" i="1" s="1"/>
  <c r="D1459" i="1"/>
  <c r="C1459" i="1"/>
  <c r="H1459" i="1" s="1"/>
  <c r="D1458" i="1"/>
  <c r="C1458" i="1"/>
  <c r="H1458" i="1" s="1"/>
  <c r="D1457" i="1"/>
  <c r="C1457" i="1"/>
  <c r="H1457" i="1" s="1"/>
  <c r="D1456" i="1"/>
  <c r="C1456" i="1"/>
  <c r="D1455" i="1"/>
  <c r="C1455" i="1"/>
  <c r="D1454" i="1"/>
  <c r="C1454" i="1"/>
  <c r="H1454" i="1" s="1"/>
  <c r="D1453" i="1"/>
  <c r="C1453" i="1"/>
  <c r="H1453" i="1" s="1"/>
  <c r="D1452" i="1"/>
  <c r="C1452" i="1"/>
  <c r="H1452" i="1" s="1"/>
  <c r="D1451" i="1"/>
  <c r="C1451" i="1"/>
  <c r="H1451" i="1" s="1"/>
  <c r="D1450" i="1"/>
  <c r="C1450" i="1"/>
  <c r="D1449" i="1"/>
  <c r="D1448" i="1"/>
  <c r="C1448" i="1"/>
  <c r="H1448" i="1" s="1"/>
  <c r="D1447" i="1"/>
  <c r="C1447" i="1"/>
  <c r="D1446" i="1"/>
  <c r="C1446" i="1"/>
  <c r="H1446" i="1" s="1"/>
  <c r="D1445" i="1"/>
  <c r="C1445" i="1"/>
  <c r="H1445" i="1" s="1"/>
  <c r="D1444" i="1"/>
  <c r="C1444" i="1"/>
  <c r="D1443" i="1"/>
  <c r="C1443" i="1"/>
  <c r="D1442" i="1"/>
  <c r="C1442" i="1"/>
  <c r="H1442" i="1" s="1"/>
  <c r="D1441" i="1"/>
  <c r="C1441" i="1"/>
  <c r="D1440" i="1"/>
  <c r="C1440" i="1"/>
  <c r="H1440" i="1" s="1"/>
  <c r="D1439" i="1"/>
  <c r="C1439" i="1"/>
  <c r="H1439" i="1" s="1"/>
  <c r="D1437" i="1"/>
  <c r="C1437" i="1"/>
  <c r="D1436" i="1"/>
  <c r="C1436" i="1"/>
  <c r="H1436" i="1" s="1"/>
  <c r="D1435" i="1"/>
  <c r="C1435" i="1"/>
  <c r="H1435" i="1" s="1"/>
  <c r="D1434" i="1"/>
  <c r="C1434" i="1"/>
  <c r="H1434" i="1" s="1"/>
  <c r="D1433" i="1"/>
  <c r="C1433" i="1"/>
  <c r="H1433" i="1" s="1"/>
  <c r="D1432" i="1"/>
  <c r="C1432" i="1"/>
  <c r="D1431" i="1"/>
  <c r="C1431" i="1"/>
  <c r="D1429" i="1"/>
  <c r="C1429" i="1"/>
  <c r="H1429" i="1" s="1"/>
  <c r="D1428" i="1"/>
  <c r="C1428" i="1"/>
  <c r="H1428" i="1" s="1"/>
  <c r="D1427" i="1"/>
  <c r="C1427" i="1"/>
  <c r="H1427" i="1" s="1"/>
  <c r="D1426" i="1"/>
  <c r="C1426" i="1"/>
  <c r="D1425" i="1"/>
  <c r="C1425" i="1"/>
  <c r="D1424" i="1"/>
  <c r="C1424" i="1"/>
  <c r="H1424" i="1" s="1"/>
  <c r="D1423" i="1"/>
  <c r="C1423" i="1"/>
  <c r="H1423" i="1" s="1"/>
  <c r="D1422" i="1"/>
  <c r="C1422" i="1"/>
  <c r="H1422" i="1" s="1"/>
  <c r="D1421" i="1"/>
  <c r="C1421" i="1"/>
  <c r="H1421" i="1" s="1"/>
  <c r="D1420" i="1"/>
  <c r="C1420" i="1"/>
  <c r="D1419" i="1"/>
  <c r="C1419" i="1"/>
  <c r="D1418" i="1"/>
  <c r="C1418" i="1"/>
  <c r="H1418" i="1" s="1"/>
  <c r="D1417" i="1"/>
  <c r="C1417" i="1"/>
  <c r="H1417" i="1" s="1"/>
  <c r="D1416" i="1"/>
  <c r="C1416" i="1"/>
  <c r="H1416" i="1" s="1"/>
  <c r="D1415" i="1"/>
  <c r="C1415" i="1"/>
  <c r="H1415" i="1" s="1"/>
  <c r="D1414" i="1"/>
  <c r="C1414" i="1"/>
  <c r="H1414" i="1" s="1"/>
  <c r="D1413" i="1"/>
  <c r="C1413" i="1"/>
  <c r="D1412" i="1"/>
  <c r="C1412" i="1"/>
  <c r="H1412" i="1" s="1"/>
  <c r="D1411" i="1"/>
  <c r="C1411" i="1"/>
  <c r="H1411" i="1" s="1"/>
  <c r="D1410" i="1"/>
  <c r="C1410" i="1"/>
  <c r="H1410" i="1" s="1"/>
  <c r="D1409" i="1"/>
  <c r="C1409" i="1"/>
  <c r="H1409" i="1" s="1"/>
  <c r="D1407" i="1"/>
  <c r="C1407" i="1"/>
  <c r="D1406" i="1"/>
  <c r="C1406" i="1"/>
  <c r="H1406" i="1" s="1"/>
  <c r="D1405" i="1"/>
  <c r="C1405" i="1"/>
  <c r="D1404" i="1"/>
  <c r="C1404" i="1"/>
  <c r="H1404" i="1" s="1"/>
  <c r="D1403" i="1"/>
  <c r="C1403" i="1"/>
  <c r="H1403" i="1" s="1"/>
  <c r="D1402" i="1"/>
  <c r="C1402" i="1"/>
  <c r="H1402" i="1" s="1"/>
  <c r="D1401" i="1"/>
  <c r="C1401" i="1"/>
  <c r="D1399" i="1"/>
  <c r="C1399" i="1"/>
  <c r="H1399" i="1" s="1"/>
  <c r="D1398" i="1"/>
  <c r="C1398" i="1"/>
  <c r="H1398" i="1" s="1"/>
  <c r="D1397" i="1"/>
  <c r="C1397" i="1"/>
  <c r="H1397" i="1" s="1"/>
  <c r="D1396" i="1"/>
  <c r="C1396" i="1"/>
  <c r="H1396" i="1" s="1"/>
  <c r="D1395" i="1"/>
  <c r="C1395" i="1"/>
  <c r="D1394" i="1"/>
  <c r="C1394" i="1"/>
  <c r="H1394" i="1" s="1"/>
  <c r="D1393" i="1"/>
  <c r="C1393" i="1"/>
  <c r="H1393" i="1" s="1"/>
  <c r="D1392" i="1"/>
  <c r="C1392" i="1"/>
  <c r="H1392" i="1" s="1"/>
  <c r="D1391" i="1"/>
  <c r="C1391" i="1"/>
  <c r="H1391" i="1" s="1"/>
  <c r="D1390" i="1"/>
  <c r="C1390" i="1"/>
  <c r="H1390" i="1" s="1"/>
  <c r="D1389" i="1"/>
  <c r="C1389" i="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D1298" i="1"/>
  <c r="C1298" i="1"/>
  <c r="H1298" i="1" s="1"/>
  <c r="D1297" i="1"/>
  <c r="C1297" i="1"/>
  <c r="D1296" i="1"/>
  <c r="C1296" i="1"/>
  <c r="H1296" i="1" s="1"/>
  <c r="D1295" i="1"/>
  <c r="C1295" i="1"/>
  <c r="H1295"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D1276" i="1"/>
  <c r="C1276" i="1"/>
  <c r="H1276" i="1" s="1"/>
  <c r="D1275" i="1"/>
  <c r="C1275" i="1"/>
  <c r="H1275" i="1" s="1"/>
  <c r="D1274" i="1"/>
  <c r="C1274" i="1"/>
  <c r="H1274" i="1" s="1"/>
  <c r="D1273" i="1"/>
  <c r="C1273" i="1"/>
  <c r="D1272" i="1"/>
  <c r="C1272" i="1"/>
  <c r="H1272" i="1" s="1"/>
  <c r="D1271" i="1"/>
  <c r="C1271" i="1"/>
  <c r="H1271" i="1" s="1"/>
  <c r="D1270" i="1"/>
  <c r="C1270" i="1"/>
  <c r="H1270" i="1" s="1"/>
  <c r="D1269" i="1"/>
  <c r="C1269" i="1"/>
  <c r="H1269" i="1" s="1"/>
  <c r="D1268" i="1"/>
  <c r="C1268" i="1"/>
  <c r="H1268" i="1" s="1"/>
  <c r="D1267" i="1"/>
  <c r="C1267" i="1"/>
  <c r="D1266" i="1"/>
  <c r="C1266" i="1"/>
  <c r="H1266" i="1" s="1"/>
  <c r="D1265" i="1"/>
  <c r="C1265" i="1"/>
  <c r="H1265" i="1" s="1"/>
  <c r="D1264" i="1"/>
  <c r="C1264" i="1"/>
  <c r="H1264" i="1" s="1"/>
  <c r="D1263" i="1"/>
  <c r="D1262" i="1"/>
  <c r="C1262" i="1"/>
  <c r="H1262" i="1" s="1"/>
  <c r="D1261" i="1"/>
  <c r="C1261" i="1"/>
  <c r="H1261" i="1" s="1"/>
  <c r="D1260" i="1"/>
  <c r="C1260" i="1"/>
  <c r="H1260" i="1" s="1"/>
  <c r="D1259" i="1"/>
  <c r="C1259" i="1"/>
  <c r="H1259" i="1" s="1"/>
  <c r="D1257" i="1"/>
  <c r="C1257" i="1"/>
  <c r="H1257" i="1" s="1"/>
  <c r="D1256" i="1"/>
  <c r="C1256" i="1"/>
  <c r="H1256" i="1" s="1"/>
  <c r="D1255" i="1"/>
  <c r="C1255" i="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1" i="1"/>
  <c r="C1221" i="1"/>
  <c r="H1221" i="1" s="1"/>
  <c r="D1220" i="1"/>
  <c r="C1220" i="1"/>
  <c r="H1220" i="1" s="1"/>
  <c r="D1219" i="1"/>
  <c r="C1219" i="1"/>
  <c r="D1218" i="1"/>
  <c r="C1218" i="1"/>
  <c r="H1218" i="1" s="1"/>
  <c r="D1217" i="1"/>
  <c r="C1217" i="1"/>
  <c r="H1217" i="1" s="1"/>
  <c r="D1216" i="1"/>
  <c r="C1216" i="1"/>
  <c r="H1216" i="1" s="1"/>
  <c r="D1215" i="1"/>
  <c r="C1215" i="1"/>
  <c r="H1215" i="1" s="1"/>
  <c r="D1214" i="1"/>
  <c r="C1214" i="1"/>
  <c r="H1214" i="1" s="1"/>
  <c r="D1213" i="1"/>
  <c r="C1213" i="1"/>
  <c r="D1212" i="1"/>
  <c r="C1212" i="1"/>
  <c r="H1212" i="1" s="1"/>
  <c r="D1211" i="1"/>
  <c r="C1211" i="1"/>
  <c r="H1211" i="1" s="1"/>
  <c r="D1210" i="1"/>
  <c r="C1210" i="1"/>
  <c r="H1210" i="1" s="1"/>
  <c r="D1209" i="1"/>
  <c r="C1209" i="1"/>
  <c r="H1209" i="1" s="1"/>
  <c r="D1208" i="1"/>
  <c r="C1208" i="1"/>
  <c r="H1208" i="1" s="1"/>
  <c r="D1207" i="1"/>
  <c r="C1207" i="1"/>
  <c r="D1205" i="1"/>
  <c r="C1205" i="1"/>
  <c r="H1205" i="1" s="1"/>
  <c r="D1204" i="1"/>
  <c r="C1204" i="1"/>
  <c r="H1204" i="1" s="1"/>
  <c r="D1203" i="1"/>
  <c r="C1203" i="1"/>
  <c r="H1203" i="1" s="1"/>
  <c r="D1202" i="1"/>
  <c r="C1202" i="1"/>
  <c r="H1202" i="1" s="1"/>
  <c r="D1201" i="1"/>
  <c r="C1201" i="1"/>
  <c r="D1200" i="1"/>
  <c r="C1200" i="1"/>
  <c r="H1200" i="1" s="1"/>
  <c r="D1199" i="1"/>
  <c r="C1199" i="1"/>
  <c r="H1199" i="1" s="1"/>
  <c r="D1198" i="1"/>
  <c r="C1198" i="1"/>
  <c r="H1198" i="1" s="1"/>
  <c r="D1197" i="1"/>
  <c r="C1197" i="1"/>
  <c r="H1197" i="1" s="1"/>
  <c r="D1196" i="1"/>
  <c r="C1196" i="1"/>
  <c r="H1196" i="1" s="1"/>
  <c r="D1195" i="1"/>
  <c r="C1195" i="1"/>
  <c r="D1194" i="1"/>
  <c r="C1194" i="1"/>
  <c r="H1194" i="1" s="1"/>
  <c r="D1193" i="1"/>
  <c r="C1193" i="1"/>
  <c r="H1193" i="1" s="1"/>
  <c r="D1192" i="1"/>
  <c r="C1192" i="1"/>
  <c r="H1192" i="1" s="1"/>
  <c r="D1191" i="1"/>
  <c r="C1191" i="1"/>
  <c r="H1191" i="1" s="1"/>
  <c r="D1190" i="1"/>
  <c r="C1190" i="1"/>
  <c r="H1190" i="1" s="1"/>
  <c r="D1189" i="1"/>
  <c r="C1189" i="1"/>
  <c r="D1188" i="1"/>
  <c r="C1188" i="1"/>
  <c r="H1188" i="1" s="1"/>
  <c r="D1187" i="1"/>
  <c r="C1187" i="1"/>
  <c r="H1187" i="1" s="1"/>
  <c r="D1186" i="1"/>
  <c r="C1186" i="1"/>
  <c r="H1186" i="1" s="1"/>
  <c r="D1185" i="1"/>
  <c r="C1185" i="1"/>
  <c r="H1185" i="1" s="1"/>
  <c r="D1184" i="1"/>
  <c r="C1184" i="1"/>
  <c r="H1184" i="1" s="1"/>
  <c r="D1183" i="1"/>
  <c r="C1183" i="1"/>
  <c r="D1182" i="1"/>
  <c r="C1182" i="1"/>
  <c r="H1182" i="1" s="1"/>
  <c r="D1178" i="1"/>
  <c r="C1178" i="1"/>
  <c r="H1178" i="1" s="1"/>
  <c r="D1177" i="1"/>
  <c r="C1177" i="1"/>
  <c r="D1176" i="1"/>
  <c r="C1176" i="1"/>
  <c r="H1176" i="1" s="1"/>
  <c r="D1175" i="1"/>
  <c r="C1175" i="1"/>
  <c r="H1175" i="1" s="1"/>
  <c r="D1174" i="1"/>
  <c r="C1174" i="1"/>
  <c r="H1174" i="1" s="1"/>
  <c r="D1173" i="1"/>
  <c r="C1173" i="1"/>
  <c r="H1173" i="1" s="1"/>
  <c r="D1172" i="1"/>
  <c r="C1172" i="1"/>
  <c r="H1172" i="1" s="1"/>
  <c r="D1171" i="1"/>
  <c r="C1171" i="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D1152" i="1"/>
  <c r="D1151" i="1"/>
  <c r="C1151" i="1"/>
  <c r="H1151" i="1" s="1"/>
  <c r="D1150" i="1"/>
  <c r="C1150" i="1"/>
  <c r="H1150" i="1" s="1"/>
  <c r="D1149" i="1"/>
  <c r="C1149" i="1"/>
  <c r="H1149" i="1" s="1"/>
  <c r="D1148" i="1"/>
  <c r="C1148" i="1"/>
  <c r="H1148" i="1" s="1"/>
  <c r="D1147" i="1"/>
  <c r="C1147" i="1"/>
  <c r="D1146" i="1"/>
  <c r="C1146" i="1"/>
  <c r="H1146" i="1" s="1"/>
  <c r="D1145" i="1"/>
  <c r="C1145" i="1"/>
  <c r="H1145" i="1" s="1"/>
  <c r="D1144" i="1"/>
  <c r="C1144" i="1"/>
  <c r="H1144" i="1" s="1"/>
  <c r="D1143" i="1"/>
  <c r="C1143" i="1"/>
  <c r="H1143" i="1" s="1"/>
  <c r="D1142" i="1"/>
  <c r="C1142" i="1"/>
  <c r="H1142" i="1" s="1"/>
  <c r="D1141" i="1"/>
  <c r="C1141" i="1"/>
  <c r="D1139" i="1"/>
  <c r="C1139" i="1"/>
  <c r="H1139" i="1" s="1"/>
  <c r="D1138" i="1"/>
  <c r="C1138" i="1"/>
  <c r="H1138" i="1" s="1"/>
  <c r="D1137" i="1"/>
  <c r="C1137" i="1"/>
  <c r="H1137" i="1" s="1"/>
  <c r="D1136" i="1"/>
  <c r="C1136" i="1"/>
  <c r="H1136" i="1" s="1"/>
  <c r="D1135" i="1"/>
  <c r="C1135" i="1"/>
  <c r="D1134" i="1"/>
  <c r="C1134" i="1"/>
  <c r="H1134" i="1" s="1"/>
  <c r="D1133" i="1"/>
  <c r="C1133" i="1"/>
  <c r="H1133" i="1" s="1"/>
  <c r="D1132" i="1"/>
  <c r="D1131" i="1"/>
  <c r="C1131" i="1"/>
  <c r="H1131" i="1" s="1"/>
  <c r="D1130" i="1"/>
  <c r="C1130" i="1"/>
  <c r="H1130" i="1" s="1"/>
  <c r="D1129" i="1"/>
  <c r="C1129" i="1"/>
  <c r="D1128" i="1"/>
  <c r="C1128" i="1"/>
  <c r="H1128" i="1" s="1"/>
  <c r="D1127" i="1"/>
  <c r="C1127" i="1"/>
  <c r="H1127" i="1" s="1"/>
  <c r="D1126" i="1"/>
  <c r="C1126" i="1"/>
  <c r="H1126" i="1" s="1"/>
  <c r="D1125" i="1"/>
  <c r="C1125" i="1"/>
  <c r="H1125"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C1093" i="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C1075" i="1"/>
  <c r="H1075" i="1" s="1"/>
  <c r="D1073" i="1"/>
  <c r="C1073" i="1"/>
  <c r="H1073" i="1" s="1"/>
  <c r="D1072" i="1"/>
  <c r="C1072" i="1"/>
  <c r="H1072" i="1" s="1"/>
  <c r="D1071" i="1"/>
  <c r="C1071" i="1"/>
  <c r="H1071" i="1" s="1"/>
  <c r="D1070" i="1"/>
  <c r="C1070" i="1"/>
  <c r="H1070" i="1" s="1"/>
  <c r="D1069" i="1"/>
  <c r="C1069" i="1"/>
  <c r="D1068" i="1"/>
  <c r="C1068" i="1"/>
  <c r="H1068" i="1" s="1"/>
  <c r="D1067" i="1"/>
  <c r="C1067" i="1"/>
  <c r="H1067" i="1" s="1"/>
  <c r="D1066" i="1"/>
  <c r="C1066" i="1"/>
  <c r="H1066" i="1" s="1"/>
  <c r="D1065" i="1"/>
  <c r="C1065" i="1"/>
  <c r="H1065" i="1" s="1"/>
  <c r="D1064" i="1"/>
  <c r="C1064" i="1"/>
  <c r="H1064" i="1" s="1"/>
  <c r="D1063" i="1"/>
  <c r="C1063" i="1"/>
  <c r="D1062" i="1"/>
  <c r="C1062" i="1"/>
  <c r="H1062" i="1" s="1"/>
  <c r="D1061" i="1"/>
  <c r="C1061" i="1"/>
  <c r="H1061" i="1" s="1"/>
  <c r="D1060" i="1"/>
  <c r="C1060" i="1"/>
  <c r="H1060" i="1" s="1"/>
  <c r="D1059" i="1"/>
  <c r="C1059" i="1"/>
  <c r="H1059" i="1" s="1"/>
  <c r="D1058" i="1"/>
  <c r="C1058" i="1"/>
  <c r="H1058" i="1" s="1"/>
  <c r="D1057" i="1"/>
  <c r="C1057" i="1"/>
  <c r="D1056" i="1"/>
  <c r="C1056" i="1"/>
  <c r="H1056" i="1" s="1"/>
  <c r="D1055" i="1"/>
  <c r="C1055" i="1"/>
  <c r="H1055" i="1" s="1"/>
  <c r="D1054" i="1"/>
  <c r="C1054" i="1"/>
  <c r="H1054" i="1" s="1"/>
  <c r="D1053" i="1"/>
  <c r="C1053" i="1"/>
  <c r="H1053" i="1" s="1"/>
  <c r="D1052" i="1"/>
  <c r="C1052" i="1"/>
  <c r="H1052" i="1" s="1"/>
  <c r="D1051" i="1"/>
  <c r="C1051" i="1"/>
  <c r="D1050" i="1"/>
  <c r="C1050" i="1"/>
  <c r="H1050" i="1" s="1"/>
  <c r="D1049" i="1"/>
  <c r="C1049" i="1"/>
  <c r="H1049" i="1" s="1"/>
  <c r="D1048" i="1"/>
  <c r="C1048" i="1"/>
  <c r="H1048" i="1" s="1"/>
  <c r="D1047" i="1"/>
  <c r="C1047" i="1"/>
  <c r="H1047" i="1" s="1"/>
  <c r="D1046" i="1"/>
  <c r="C1046" i="1"/>
  <c r="H1046" i="1" s="1"/>
  <c r="D1045" i="1"/>
  <c r="C1045" i="1"/>
  <c r="D1044" i="1"/>
  <c r="C1044" i="1"/>
  <c r="H1044" i="1" s="1"/>
  <c r="D1043" i="1"/>
  <c r="C1043" i="1"/>
  <c r="H1043" i="1" s="1"/>
  <c r="D1042" i="1"/>
  <c r="C1042" i="1"/>
  <c r="H1042" i="1" s="1"/>
  <c r="D1041" i="1"/>
  <c r="C1041" i="1"/>
  <c r="H1041" i="1" s="1"/>
  <c r="D1040" i="1"/>
  <c r="C1040" i="1"/>
  <c r="H1040" i="1" s="1"/>
  <c r="D1039" i="1"/>
  <c r="C1039" i="1"/>
  <c r="D1038" i="1"/>
  <c r="C1038" i="1"/>
  <c r="H1038" i="1" s="1"/>
  <c r="D1037" i="1"/>
  <c r="C1037" i="1"/>
  <c r="H1037" i="1" s="1"/>
  <c r="D1036" i="1"/>
  <c r="C1036" i="1"/>
  <c r="H1036" i="1" s="1"/>
  <c r="D1035" i="1"/>
  <c r="C1035" i="1"/>
  <c r="H1035" i="1" s="1"/>
  <c r="D1034" i="1"/>
  <c r="C1034" i="1"/>
  <c r="H1034" i="1" s="1"/>
  <c r="D1033" i="1"/>
  <c r="C1033" i="1"/>
  <c r="D1032" i="1"/>
  <c r="C1032" i="1"/>
  <c r="H1032" i="1" s="1"/>
  <c r="D1031" i="1"/>
  <c r="C1031" i="1"/>
  <c r="H1031" i="1" s="1"/>
  <c r="D1030" i="1"/>
  <c r="C1030" i="1"/>
  <c r="H1030" i="1" s="1"/>
  <c r="D1029" i="1"/>
  <c r="C1029" i="1"/>
  <c r="H1029" i="1" s="1"/>
  <c r="D1028" i="1"/>
  <c r="C1028" i="1"/>
  <c r="H1028" i="1" s="1"/>
  <c r="D1027" i="1"/>
  <c r="C1027" i="1"/>
  <c r="D1026" i="1"/>
  <c r="C1026" i="1"/>
  <c r="H1026" i="1" s="1"/>
  <c r="D1025" i="1"/>
  <c r="C1025" i="1"/>
  <c r="H1025" i="1" s="1"/>
  <c r="D1024" i="1"/>
  <c r="C1024" i="1"/>
  <c r="H1024" i="1" s="1"/>
  <c r="D1023" i="1"/>
  <c r="C1023" i="1"/>
  <c r="H1023" i="1" s="1"/>
  <c r="D1022" i="1"/>
  <c r="C1022" i="1"/>
  <c r="H1022" i="1" s="1"/>
  <c r="D1021" i="1"/>
  <c r="C1021" i="1"/>
  <c r="D1020" i="1"/>
  <c r="C1020" i="1"/>
  <c r="H1020" i="1" s="1"/>
  <c r="D1019" i="1"/>
  <c r="C1019" i="1"/>
  <c r="H1019" i="1" s="1"/>
  <c r="D1016" i="1"/>
  <c r="C1016" i="1"/>
  <c r="H1016" i="1" s="1"/>
  <c r="D1015" i="1"/>
  <c r="C1015" i="1"/>
  <c r="D1014" i="1"/>
  <c r="C1014" i="1"/>
  <c r="H1014" i="1" s="1"/>
  <c r="D1013" i="1"/>
  <c r="C1013" i="1"/>
  <c r="H1013" i="1" s="1"/>
  <c r="D1010" i="1"/>
  <c r="C1010" i="1"/>
  <c r="H1010" i="1" s="1"/>
  <c r="D1009" i="1"/>
  <c r="C1009" i="1"/>
  <c r="D1008" i="1"/>
  <c r="C1008" i="1"/>
  <c r="H1008" i="1" s="1"/>
  <c r="D1007" i="1"/>
  <c r="C1007" i="1"/>
  <c r="H1007" i="1" s="1"/>
  <c r="D1006" i="1"/>
  <c r="C1006" i="1"/>
  <c r="H1006" i="1" s="1"/>
  <c r="D1005" i="1"/>
  <c r="C1005" i="1"/>
  <c r="H1005" i="1" s="1"/>
  <c r="D1004" i="1"/>
  <c r="C1004" i="1"/>
  <c r="H1004" i="1" s="1"/>
  <c r="D1003" i="1"/>
  <c r="C1003" i="1"/>
  <c r="D1002" i="1"/>
  <c r="C1002" i="1"/>
  <c r="H1002" i="1" s="1"/>
  <c r="D1001" i="1"/>
  <c r="C1001" i="1"/>
  <c r="H1001" i="1" s="1"/>
  <c r="D1000" i="1"/>
  <c r="C1000" i="1"/>
  <c r="H1000" i="1" s="1"/>
  <c r="D999" i="1"/>
  <c r="C999" i="1"/>
  <c r="H999" i="1" s="1"/>
  <c r="D998" i="1"/>
  <c r="C998" i="1"/>
  <c r="H998" i="1" s="1"/>
  <c r="D997" i="1"/>
  <c r="C997" i="1"/>
  <c r="D996" i="1"/>
  <c r="C996" i="1"/>
  <c r="H996" i="1" s="1"/>
  <c r="D995" i="1"/>
  <c r="C995" i="1"/>
  <c r="H995" i="1" s="1"/>
  <c r="D994" i="1"/>
  <c r="C994" i="1"/>
  <c r="H994" i="1" s="1"/>
  <c r="D993" i="1"/>
  <c r="C993" i="1"/>
  <c r="H993" i="1" s="1"/>
  <c r="D992" i="1"/>
  <c r="C992" i="1"/>
  <c r="H992" i="1" s="1"/>
  <c r="D991" i="1"/>
  <c r="C991" i="1"/>
  <c r="D990" i="1"/>
  <c r="C990" i="1"/>
  <c r="H990" i="1" s="1"/>
  <c r="D989" i="1"/>
  <c r="C989" i="1"/>
  <c r="H989" i="1" s="1"/>
  <c r="D988" i="1"/>
  <c r="C988" i="1"/>
  <c r="H988" i="1" s="1"/>
  <c r="D987" i="1"/>
  <c r="C987" i="1"/>
  <c r="H987" i="1" s="1"/>
  <c r="D986" i="1"/>
  <c r="C986" i="1"/>
  <c r="H986" i="1" s="1"/>
  <c r="D985" i="1"/>
  <c r="C985" i="1"/>
  <c r="D984" i="1"/>
  <c r="C984" i="1"/>
  <c r="H984" i="1" s="1"/>
  <c r="D983" i="1"/>
  <c r="C983" i="1"/>
  <c r="H983" i="1" s="1"/>
  <c r="D982" i="1"/>
  <c r="C982" i="1"/>
  <c r="H982" i="1" s="1"/>
  <c r="D981" i="1"/>
  <c r="C981" i="1"/>
  <c r="H981" i="1" s="1"/>
  <c r="D980" i="1"/>
  <c r="C980" i="1"/>
  <c r="H980" i="1" s="1"/>
  <c r="D979" i="1"/>
  <c r="C979" i="1"/>
  <c r="D978" i="1"/>
  <c r="C978" i="1"/>
  <c r="H978" i="1" s="1"/>
  <c r="D977" i="1"/>
  <c r="C977" i="1"/>
  <c r="H977" i="1" s="1"/>
  <c r="D976" i="1"/>
  <c r="C976" i="1"/>
  <c r="H976" i="1" s="1"/>
  <c r="D975" i="1"/>
  <c r="C975" i="1"/>
  <c r="H975" i="1" s="1"/>
  <c r="D974" i="1"/>
  <c r="C974" i="1"/>
  <c r="H974" i="1" s="1"/>
  <c r="D973" i="1"/>
  <c r="C973" i="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D731" i="1"/>
  <c r="C731" i="1"/>
  <c r="H731" i="1" s="1"/>
  <c r="D730" i="1"/>
  <c r="C730" i="1"/>
  <c r="H730" i="1" s="1"/>
  <c r="D729" i="1"/>
  <c r="C729" i="1"/>
  <c r="H729" i="1" s="1"/>
  <c r="D728" i="1"/>
  <c r="C728" i="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H645" i="1" s="1"/>
  <c r="C641" i="1"/>
  <c r="D636" i="1"/>
  <c r="C636" i="1"/>
  <c r="D635" i="1"/>
  <c r="C635" i="1"/>
  <c r="D632" i="1"/>
  <c r="C632" i="1"/>
  <c r="D631" i="1"/>
  <c r="C631" i="1"/>
  <c r="H631" i="1" s="1"/>
  <c r="D630" i="1"/>
  <c r="D629" i="1"/>
  <c r="C629" i="1"/>
  <c r="D628" i="1"/>
  <c r="C628" i="1"/>
  <c r="D627" i="1"/>
  <c r="C627" i="1"/>
  <c r="D626" i="1"/>
  <c r="C626" i="1"/>
  <c r="D625" i="1"/>
  <c r="C625" i="1"/>
  <c r="D624" i="1"/>
  <c r="C624" i="1"/>
  <c r="D623" i="1"/>
  <c r="D622" i="1"/>
  <c r="C622" i="1"/>
  <c r="D621" i="1"/>
  <c r="C621" i="1"/>
  <c r="D620" i="1"/>
  <c r="C620" i="1"/>
  <c r="D619" i="1"/>
  <c r="C619" i="1"/>
  <c r="H619" i="1" s="1"/>
  <c r="D618" i="1"/>
  <c r="C618" i="1"/>
  <c r="D617" i="1"/>
  <c r="C617" i="1"/>
  <c r="D616" i="1"/>
  <c r="C616" i="1"/>
  <c r="D615" i="1"/>
  <c r="C615" i="1"/>
  <c r="D614" i="1"/>
  <c r="C614" i="1"/>
  <c r="D613" i="1"/>
  <c r="C613" i="1"/>
  <c r="H613" i="1" s="1"/>
  <c r="D612" i="1"/>
  <c r="C612" i="1"/>
  <c r="D611" i="1"/>
  <c r="C611" i="1"/>
  <c r="D610" i="1"/>
  <c r="C610" i="1"/>
  <c r="D609" i="1"/>
  <c r="C609" i="1"/>
  <c r="D608" i="1"/>
  <c r="C608" i="1"/>
  <c r="D607" i="1"/>
  <c r="C607" i="1"/>
  <c r="H607" i="1" s="1"/>
  <c r="D606" i="1"/>
  <c r="C606" i="1"/>
  <c r="D605" i="1"/>
  <c r="C605" i="1"/>
  <c r="D604" i="1"/>
  <c r="C604" i="1"/>
  <c r="D603" i="1"/>
  <c r="C603" i="1"/>
  <c r="D602" i="1"/>
  <c r="C602" i="1"/>
  <c r="C601" i="1"/>
  <c r="D600" i="1"/>
  <c r="C600" i="1"/>
  <c r="D599" i="1"/>
  <c r="C599" i="1"/>
  <c r="D598" i="1"/>
  <c r="C598" i="1"/>
  <c r="D597" i="1"/>
  <c r="C597" i="1"/>
  <c r="D596" i="1"/>
  <c r="C596" i="1"/>
  <c r="D595" i="1"/>
  <c r="C595" i="1"/>
  <c r="H595" i="1" s="1"/>
  <c r="D594" i="1"/>
  <c r="C594" i="1"/>
  <c r="H594" i="1" s="1"/>
  <c r="D593" i="1"/>
  <c r="C593" i="1"/>
  <c r="D592" i="1"/>
  <c r="D590" i="1"/>
  <c r="C590" i="1"/>
  <c r="H590" i="1" s="1"/>
  <c r="D589" i="1"/>
  <c r="C589" i="1"/>
  <c r="H589" i="1" s="1"/>
  <c r="D588" i="1"/>
  <c r="C588" i="1"/>
  <c r="H588" i="1" s="1"/>
  <c r="D587" i="1"/>
  <c r="C587" i="1"/>
  <c r="H587" i="1" s="1"/>
  <c r="D586" i="1"/>
  <c r="C586" i="1"/>
  <c r="H586" i="1" s="1"/>
  <c r="D585" i="1"/>
  <c r="C585" i="1"/>
  <c r="D584" i="1"/>
  <c r="C584" i="1"/>
  <c r="H584" i="1" s="1"/>
  <c r="D583" i="1"/>
  <c r="D582" i="1"/>
  <c r="C582" i="1"/>
  <c r="H582" i="1" s="1"/>
  <c r="D581" i="1"/>
  <c r="C581" i="1"/>
  <c r="H581" i="1" s="1"/>
  <c r="D580" i="1"/>
  <c r="C580" i="1"/>
  <c r="H580" i="1" s="1"/>
  <c r="D579" i="1"/>
  <c r="C579" i="1"/>
  <c r="D577" i="1"/>
  <c r="C577" i="1"/>
  <c r="H577" i="1" s="1"/>
  <c r="D576" i="1"/>
  <c r="C576" i="1"/>
  <c r="H576" i="1" s="1"/>
  <c r="D575" i="1"/>
  <c r="C575" i="1"/>
  <c r="H575" i="1" s="1"/>
  <c r="D574" i="1"/>
  <c r="C574" i="1"/>
  <c r="H574" i="1" s="1"/>
  <c r="D573" i="1"/>
  <c r="C573" i="1"/>
  <c r="D572" i="1"/>
  <c r="C572" i="1"/>
  <c r="H572" i="1" s="1"/>
  <c r="D571" i="1"/>
  <c r="C571" i="1"/>
  <c r="H571" i="1" s="1"/>
  <c r="D570" i="1"/>
  <c r="C570" i="1"/>
  <c r="H570" i="1" s="1"/>
  <c r="D569" i="1"/>
  <c r="C569" i="1"/>
  <c r="H569" i="1" s="1"/>
  <c r="D568" i="1"/>
  <c r="C568" i="1"/>
  <c r="H568" i="1" s="1"/>
  <c r="D567" i="1"/>
  <c r="C567" i="1"/>
  <c r="D566" i="1"/>
  <c r="C566" i="1"/>
  <c r="H566" i="1" s="1"/>
  <c r="D565" i="1"/>
  <c r="D564" i="1"/>
  <c r="C564" i="1"/>
  <c r="H564" i="1" s="1"/>
  <c r="D563" i="1"/>
  <c r="C563" i="1"/>
  <c r="H563" i="1" s="1"/>
  <c r="D562" i="1"/>
  <c r="C562" i="1"/>
  <c r="H562" i="1" s="1"/>
  <c r="D561" i="1"/>
  <c r="C561" i="1"/>
  <c r="D560" i="1"/>
  <c r="C560" i="1"/>
  <c r="H560" i="1" s="1"/>
  <c r="D559" i="1"/>
  <c r="C559" i="1"/>
  <c r="H559" i="1" s="1"/>
  <c r="D558" i="1"/>
  <c r="C558" i="1"/>
  <c r="H558" i="1" s="1"/>
  <c r="D557" i="1"/>
  <c r="C557" i="1"/>
  <c r="H557" i="1" s="1"/>
  <c r="D556" i="1"/>
  <c r="C556" i="1"/>
  <c r="H556" i="1" s="1"/>
  <c r="D555" i="1"/>
  <c r="C555" i="1"/>
  <c r="D554" i="1"/>
  <c r="C554" i="1"/>
  <c r="H554" i="1" s="1"/>
  <c r="D553" i="1"/>
  <c r="C553" i="1"/>
  <c r="H553" i="1" s="1"/>
  <c r="D552" i="1"/>
  <c r="C552" i="1"/>
  <c r="H552" i="1" s="1"/>
  <c r="D551" i="1"/>
  <c r="C551" i="1"/>
  <c r="H551" i="1" s="1"/>
  <c r="D550" i="1"/>
  <c r="C550" i="1"/>
  <c r="H550" i="1" s="1"/>
  <c r="D549" i="1"/>
  <c r="C549" i="1"/>
  <c r="D548" i="1"/>
  <c r="C548" i="1"/>
  <c r="H548" i="1" s="1"/>
  <c r="D547" i="1"/>
  <c r="C547" i="1"/>
  <c r="H547" i="1" s="1"/>
  <c r="D546" i="1"/>
  <c r="C546" i="1"/>
  <c r="H546" i="1" s="1"/>
  <c r="D545" i="1"/>
  <c r="C545" i="1"/>
  <c r="H545" i="1" s="1"/>
  <c r="D544" i="1"/>
  <c r="C544" i="1"/>
  <c r="H544" i="1" s="1"/>
  <c r="D543" i="1"/>
  <c r="C543" i="1"/>
  <c r="D542" i="1"/>
  <c r="C542" i="1"/>
  <c r="H542" i="1" s="1"/>
  <c r="D541" i="1"/>
  <c r="C541" i="1"/>
  <c r="H541" i="1" s="1"/>
  <c r="D540" i="1"/>
  <c r="C540" i="1"/>
  <c r="H540" i="1" s="1"/>
  <c r="D539" i="1"/>
  <c r="C539" i="1"/>
  <c r="H539" i="1" s="1"/>
  <c r="D538" i="1"/>
  <c r="C538" i="1"/>
  <c r="H538" i="1" s="1"/>
  <c r="D537" i="1"/>
  <c r="C537" i="1"/>
  <c r="D536" i="1"/>
  <c r="C536" i="1"/>
  <c r="H536" i="1" s="1"/>
  <c r="D535" i="1"/>
  <c r="C535" i="1"/>
  <c r="H535" i="1" s="1"/>
  <c r="D534" i="1"/>
  <c r="C534" i="1"/>
  <c r="H534" i="1" s="1"/>
  <c r="D533" i="1"/>
  <c r="C533" i="1"/>
  <c r="H533" i="1" s="1"/>
  <c r="D532" i="1"/>
  <c r="C532" i="1"/>
  <c r="H532" i="1" s="1"/>
  <c r="D531" i="1"/>
  <c r="C531" i="1"/>
  <c r="D528" i="1"/>
  <c r="C528" i="1"/>
  <c r="H528" i="1" s="1"/>
  <c r="D527" i="1"/>
  <c r="C527" i="1"/>
  <c r="H527" i="1" s="1"/>
  <c r="D526" i="1"/>
  <c r="C526" i="1"/>
  <c r="H526" i="1" s="1"/>
  <c r="D525" i="1"/>
  <c r="C525" i="1"/>
  <c r="D524" i="1"/>
  <c r="C524" i="1"/>
  <c r="H524" i="1" s="1"/>
  <c r="D523" i="1"/>
  <c r="C523" i="1"/>
  <c r="H523" i="1" s="1"/>
  <c r="D522" i="1"/>
  <c r="C522" i="1"/>
  <c r="H522" i="1" s="1"/>
  <c r="D521" i="1"/>
  <c r="C521" i="1"/>
  <c r="H521" i="1" s="1"/>
  <c r="D520" i="1"/>
  <c r="C520" i="1"/>
  <c r="H520" i="1" s="1"/>
  <c r="D519" i="1"/>
  <c r="C519" i="1"/>
  <c r="D518" i="1"/>
  <c r="C518" i="1"/>
  <c r="H518" i="1" s="1"/>
  <c r="D517" i="1"/>
  <c r="C517" i="1"/>
  <c r="H517" i="1" s="1"/>
  <c r="D516" i="1"/>
  <c r="D515" i="1"/>
  <c r="C515" i="1"/>
  <c r="H515" i="1" s="1"/>
  <c r="D514" i="1"/>
  <c r="C514" i="1"/>
  <c r="H514" i="1" s="1"/>
  <c r="D513" i="1"/>
  <c r="C513" i="1"/>
  <c r="D512" i="1"/>
  <c r="C512" i="1"/>
  <c r="H512" i="1" s="1"/>
  <c r="D511" i="1"/>
  <c r="C511" i="1"/>
  <c r="H511" i="1" s="1"/>
  <c r="D510" i="1"/>
  <c r="C510" i="1"/>
  <c r="H510" i="1" s="1"/>
  <c r="D509" i="1"/>
  <c r="C509" i="1"/>
  <c r="H509" i="1" s="1"/>
  <c r="D508" i="1"/>
  <c r="C508" i="1"/>
  <c r="H508" i="1" s="1"/>
  <c r="D507" i="1"/>
  <c r="C507" i="1"/>
  <c r="D506" i="1"/>
  <c r="C506" i="1"/>
  <c r="H506" i="1" s="1"/>
  <c r="D505" i="1"/>
  <c r="C505" i="1"/>
  <c r="H505" i="1" s="1"/>
  <c r="D504" i="1"/>
  <c r="C504" i="1"/>
  <c r="H504" i="1" s="1"/>
  <c r="D503" i="1"/>
  <c r="C503" i="1"/>
  <c r="H503" i="1" s="1"/>
  <c r="D502" i="1"/>
  <c r="C502" i="1"/>
  <c r="H502" i="1" s="1"/>
  <c r="D501" i="1"/>
  <c r="C501" i="1"/>
  <c r="D500" i="1"/>
  <c r="C500" i="1"/>
  <c r="H500" i="1" s="1"/>
  <c r="D499" i="1"/>
  <c r="C499" i="1"/>
  <c r="H499" i="1" s="1"/>
  <c r="D498" i="1"/>
  <c r="C498" i="1"/>
  <c r="H498" i="1" s="1"/>
  <c r="D497" i="1"/>
  <c r="C497" i="1"/>
  <c r="H497" i="1" s="1"/>
  <c r="D496" i="1"/>
  <c r="C496" i="1"/>
  <c r="H496" i="1" s="1"/>
  <c r="D495" i="1"/>
  <c r="C495" i="1"/>
  <c r="D494" i="1"/>
  <c r="C494" i="1"/>
  <c r="H494" i="1" s="1"/>
  <c r="D493" i="1"/>
  <c r="C493" i="1"/>
  <c r="H493" i="1" s="1"/>
  <c r="D492" i="1"/>
  <c r="C492" i="1"/>
  <c r="H492" i="1" s="1"/>
  <c r="D491" i="1"/>
  <c r="C491" i="1"/>
  <c r="H491" i="1" s="1"/>
  <c r="D490" i="1"/>
  <c r="C490" i="1"/>
  <c r="H490" i="1" s="1"/>
  <c r="D489" i="1"/>
  <c r="C489" i="1"/>
  <c r="D488" i="1"/>
  <c r="C488" i="1"/>
  <c r="H488" i="1" s="1"/>
  <c r="D487" i="1"/>
  <c r="C487" i="1"/>
  <c r="H487" i="1" s="1"/>
  <c r="D486" i="1"/>
  <c r="C486" i="1"/>
  <c r="H486" i="1" s="1"/>
  <c r="D484" i="1"/>
  <c r="C484" i="1"/>
  <c r="H484" i="1" s="1"/>
  <c r="D483" i="1"/>
  <c r="C483" i="1"/>
  <c r="D482" i="1"/>
  <c r="C482" i="1"/>
  <c r="H482" i="1" s="1"/>
  <c r="D481" i="1"/>
  <c r="C481" i="1"/>
  <c r="H481" i="1" s="1"/>
  <c r="D480" i="1"/>
  <c r="C480" i="1"/>
  <c r="H480" i="1" s="1"/>
  <c r="C479" i="1"/>
  <c r="D478" i="1"/>
  <c r="C478" i="1"/>
  <c r="H478" i="1" s="1"/>
  <c r="D477" i="1"/>
  <c r="C477" i="1"/>
  <c r="D476" i="1"/>
  <c r="C476" i="1"/>
  <c r="H476" i="1" s="1"/>
  <c r="D475" i="1"/>
  <c r="C475" i="1"/>
  <c r="H475" i="1" s="1"/>
  <c r="D474" i="1"/>
  <c r="C474" i="1"/>
  <c r="H474" i="1" s="1"/>
  <c r="D472" i="1"/>
  <c r="C472" i="1"/>
  <c r="H472" i="1" s="1"/>
  <c r="D471" i="1"/>
  <c r="C471" i="1"/>
  <c r="D470" i="1"/>
  <c r="C470" i="1"/>
  <c r="H470" i="1" s="1"/>
  <c r="D469" i="1"/>
  <c r="C469" i="1"/>
  <c r="H469" i="1" s="1"/>
  <c r="D468" i="1"/>
  <c r="C468" i="1"/>
  <c r="H468" i="1" s="1"/>
  <c r="D467" i="1"/>
  <c r="C467" i="1"/>
  <c r="H467" i="1" s="1"/>
  <c r="D466" i="1"/>
  <c r="C466" i="1"/>
  <c r="H466" i="1" s="1"/>
  <c r="D465" i="1"/>
  <c r="C465" i="1"/>
  <c r="D464" i="1"/>
  <c r="C464" i="1"/>
  <c r="H464" i="1" s="1"/>
  <c r="D463" i="1"/>
  <c r="C463" i="1"/>
  <c r="H463" i="1" s="1"/>
  <c r="D462" i="1"/>
  <c r="C462" i="1"/>
  <c r="H462" i="1" s="1"/>
  <c r="D461" i="1"/>
  <c r="C461" i="1"/>
  <c r="H461" i="1" s="1"/>
  <c r="D460" i="1"/>
  <c r="D459" i="1"/>
  <c r="C459" i="1"/>
  <c r="D458" i="1"/>
  <c r="C458" i="1"/>
  <c r="H458" i="1" s="1"/>
  <c r="D457" i="1"/>
  <c r="C457" i="1"/>
  <c r="H457" i="1" s="1"/>
  <c r="D456" i="1"/>
  <c r="C456" i="1"/>
  <c r="H456" i="1" s="1"/>
  <c r="D455" i="1"/>
  <c r="C455" i="1"/>
  <c r="H455" i="1" s="1"/>
  <c r="D454" i="1"/>
  <c r="C454" i="1"/>
  <c r="H454" i="1" s="1"/>
  <c r="D453" i="1"/>
  <c r="C453" i="1"/>
  <c r="D452" i="1"/>
  <c r="C452" i="1"/>
  <c r="H452" i="1" s="1"/>
  <c r="D451" i="1"/>
  <c r="C451" i="1"/>
  <c r="H451" i="1" s="1"/>
  <c r="D450" i="1"/>
  <c r="C450" i="1"/>
  <c r="H450" i="1" s="1"/>
  <c r="D449" i="1"/>
  <c r="C449" i="1"/>
  <c r="H449" i="1" s="1"/>
  <c r="D448" i="1"/>
  <c r="C448" i="1"/>
  <c r="H448" i="1" s="1"/>
  <c r="D447" i="1"/>
  <c r="C447" i="1"/>
  <c r="D446" i="1"/>
  <c r="C446" i="1"/>
  <c r="H446" i="1" s="1"/>
  <c r="D445" i="1"/>
  <c r="C445" i="1"/>
  <c r="H445" i="1" s="1"/>
  <c r="D444" i="1"/>
  <c r="C444" i="1"/>
  <c r="H444" i="1" s="1"/>
  <c r="D443" i="1"/>
  <c r="C443" i="1"/>
  <c r="H443" i="1" s="1"/>
  <c r="D442" i="1"/>
  <c r="C442" i="1"/>
  <c r="H442" i="1" s="1"/>
  <c r="D441" i="1"/>
  <c r="C441" i="1"/>
  <c r="D440" i="1"/>
  <c r="C440" i="1"/>
  <c r="H440" i="1" s="1"/>
  <c r="D439" i="1"/>
  <c r="C439" i="1"/>
  <c r="H439" i="1" s="1"/>
  <c r="D438" i="1"/>
  <c r="C438" i="1"/>
  <c r="H438" i="1" s="1"/>
  <c r="D437" i="1"/>
  <c r="C437" i="1"/>
  <c r="H437" i="1" s="1"/>
  <c r="D436" i="1"/>
  <c r="C436" i="1"/>
  <c r="H436" i="1" s="1"/>
  <c r="D435" i="1"/>
  <c r="C435" i="1"/>
  <c r="D434" i="1"/>
  <c r="C434" i="1"/>
  <c r="H434" i="1" s="1"/>
  <c r="D433" i="1"/>
  <c r="C433" i="1"/>
  <c r="H433" i="1" s="1"/>
  <c r="D432" i="1"/>
  <c r="C432" i="1"/>
  <c r="H432" i="1" s="1"/>
  <c r="D431" i="1"/>
  <c r="C431" i="1"/>
  <c r="H431" i="1" s="1"/>
  <c r="D430" i="1"/>
  <c r="C430" i="1"/>
  <c r="H430" i="1" s="1"/>
  <c r="D429" i="1"/>
  <c r="C429" i="1"/>
  <c r="D428" i="1"/>
  <c r="C428" i="1"/>
  <c r="H428" i="1" s="1"/>
  <c r="D427" i="1"/>
  <c r="C427" i="1"/>
  <c r="H427" i="1" s="1"/>
  <c r="D426" i="1"/>
  <c r="C426" i="1"/>
  <c r="H426" i="1" s="1"/>
  <c r="D425" i="1"/>
  <c r="D423" i="1"/>
  <c r="C423" i="1"/>
  <c r="D422" i="1"/>
  <c r="C422" i="1"/>
  <c r="H422" i="1" s="1"/>
  <c r="C421" i="1"/>
  <c r="D416" i="1"/>
  <c r="C416" i="1"/>
  <c r="H416" i="1" s="1"/>
  <c r="D415" i="1"/>
  <c r="C415" i="1"/>
  <c r="H415" i="1" s="1"/>
  <c r="D414" i="1"/>
  <c r="C414" i="1"/>
  <c r="H414" i="1" s="1"/>
  <c r="D411" i="1"/>
  <c r="C411" i="1"/>
  <c r="H411" i="1" s="1"/>
  <c r="D410" i="1"/>
  <c r="C410" i="1"/>
  <c r="H410" i="1" s="1"/>
  <c r="D409" i="1"/>
  <c r="C409" i="1"/>
  <c r="H409" i="1" s="1"/>
  <c r="D408" i="1"/>
  <c r="C408" i="1"/>
  <c r="H408" i="1" s="1"/>
  <c r="D407" i="1"/>
  <c r="C407" i="1"/>
  <c r="D406" i="1"/>
  <c r="C406" i="1"/>
  <c r="H406" i="1" s="1"/>
  <c r="D405" i="1"/>
  <c r="C405" i="1"/>
  <c r="H405" i="1" s="1"/>
  <c r="D404" i="1"/>
  <c r="C404" i="1"/>
  <c r="H404" i="1" s="1"/>
  <c r="D403" i="1"/>
  <c r="C403" i="1"/>
  <c r="H403" i="1" s="1"/>
  <c r="D402" i="1"/>
  <c r="C402" i="1"/>
  <c r="H402" i="1" s="1"/>
  <c r="D401" i="1"/>
  <c r="C401" i="1"/>
  <c r="D400" i="1"/>
  <c r="C400" i="1"/>
  <c r="H400" i="1" s="1"/>
  <c r="D399" i="1"/>
  <c r="C399" i="1"/>
  <c r="H399" i="1" s="1"/>
  <c r="D398" i="1"/>
  <c r="C398" i="1"/>
  <c r="H398" i="1" s="1"/>
  <c r="D397" i="1"/>
  <c r="C397" i="1"/>
  <c r="H397" i="1" s="1"/>
  <c r="D396" i="1"/>
  <c r="C396" i="1"/>
  <c r="H396" i="1" s="1"/>
  <c r="D395" i="1"/>
  <c r="C395" i="1"/>
  <c r="D394" i="1"/>
  <c r="C394" i="1"/>
  <c r="H394" i="1" s="1"/>
  <c r="D393" i="1"/>
  <c r="C393" i="1"/>
  <c r="H393" i="1" s="1"/>
  <c r="D392" i="1"/>
  <c r="C392" i="1"/>
  <c r="H392" i="1" s="1"/>
  <c r="D391" i="1"/>
  <c r="C391" i="1"/>
  <c r="H391" i="1" s="1"/>
  <c r="D390" i="1"/>
  <c r="C390" i="1"/>
  <c r="H390" i="1" s="1"/>
  <c r="D389" i="1"/>
  <c r="C389" i="1"/>
  <c r="D388" i="1"/>
  <c r="C388" i="1"/>
  <c r="H388" i="1" s="1"/>
  <c r="D387" i="1"/>
  <c r="C387" i="1"/>
  <c r="H387" i="1" s="1"/>
  <c r="D386" i="1"/>
  <c r="C386" i="1"/>
  <c r="H386" i="1" s="1"/>
  <c r="D385" i="1"/>
  <c r="C385" i="1"/>
  <c r="H385" i="1" s="1"/>
  <c r="D384" i="1"/>
  <c r="C384" i="1"/>
  <c r="H384" i="1" s="1"/>
  <c r="D383" i="1"/>
  <c r="C383" i="1"/>
  <c r="D382" i="1"/>
  <c r="C382" i="1"/>
  <c r="H382" i="1" s="1"/>
  <c r="D381" i="1"/>
  <c r="C381" i="1"/>
  <c r="H381" i="1" s="1"/>
  <c r="D380" i="1"/>
  <c r="C380" i="1"/>
  <c r="H380" i="1" s="1"/>
  <c r="D379" i="1"/>
  <c r="C379" i="1"/>
  <c r="H379" i="1" s="1"/>
  <c r="D378" i="1"/>
  <c r="C378" i="1"/>
  <c r="H378" i="1" s="1"/>
  <c r="D377" i="1"/>
  <c r="C377" i="1"/>
  <c r="D376" i="1"/>
  <c r="C376" i="1"/>
  <c r="H376" i="1" s="1"/>
  <c r="D375" i="1"/>
  <c r="C375" i="1"/>
  <c r="H375" i="1" s="1"/>
  <c r="D374" i="1"/>
  <c r="C374" i="1"/>
  <c r="H374" i="1" s="1"/>
  <c r="D373" i="1"/>
  <c r="C373" i="1"/>
  <c r="H373" i="1" s="1"/>
  <c r="D372" i="1"/>
  <c r="C372" i="1"/>
  <c r="H372" i="1" s="1"/>
  <c r="D371" i="1"/>
  <c r="C371" i="1"/>
  <c r="D370" i="1"/>
  <c r="C370" i="1"/>
  <c r="H370" i="1" s="1"/>
  <c r="D369" i="1"/>
  <c r="C369" i="1"/>
  <c r="H369" i="1" s="1"/>
  <c r="D368" i="1"/>
  <c r="D367" i="1"/>
  <c r="C367" i="1"/>
  <c r="H367" i="1" s="1"/>
  <c r="D366" i="1"/>
  <c r="C366" i="1"/>
  <c r="H366" i="1" s="1"/>
  <c r="D365" i="1"/>
  <c r="C365" i="1"/>
  <c r="D364" i="1"/>
  <c r="C364" i="1"/>
  <c r="H364" i="1" s="1"/>
  <c r="D363" i="1"/>
  <c r="C363" i="1"/>
  <c r="H363" i="1" s="1"/>
  <c r="D362" i="1"/>
  <c r="C362" i="1"/>
  <c r="H362" i="1" s="1"/>
  <c r="D361" i="1"/>
  <c r="C361" i="1"/>
  <c r="H361" i="1" s="1"/>
  <c r="D360" i="1"/>
  <c r="C360" i="1"/>
  <c r="H360" i="1" s="1"/>
  <c r="D359" i="1"/>
  <c r="C359" i="1"/>
  <c r="D358" i="1"/>
  <c r="C358" i="1"/>
  <c r="H358" i="1" s="1"/>
  <c r="D357" i="1"/>
  <c r="C357" i="1"/>
  <c r="H357" i="1" s="1"/>
  <c r="C356" i="1"/>
  <c r="D354" i="1"/>
  <c r="C354" i="1"/>
  <c r="H354" i="1" s="1"/>
  <c r="D353" i="1"/>
  <c r="C353" i="1"/>
  <c r="D352" i="1"/>
  <c r="C352" i="1"/>
  <c r="H352" i="1" s="1"/>
  <c r="D351" i="1"/>
  <c r="C351" i="1"/>
  <c r="H351" i="1" s="1"/>
  <c r="D350" i="1"/>
  <c r="C350" i="1"/>
  <c r="H350" i="1" s="1"/>
  <c r="D349" i="1"/>
  <c r="C349" i="1"/>
  <c r="H349" i="1" s="1"/>
  <c r="D348" i="1"/>
  <c r="C348" i="1"/>
  <c r="H348" i="1" s="1"/>
  <c r="D347" i="1"/>
  <c r="C347" i="1"/>
  <c r="D346" i="1"/>
  <c r="C346" i="1"/>
  <c r="H346" i="1" s="1"/>
  <c r="D345" i="1"/>
  <c r="C345" i="1"/>
  <c r="H345" i="1" s="1"/>
  <c r="D344" i="1"/>
  <c r="C344" i="1"/>
  <c r="H344" i="1" s="1"/>
  <c r="D343" i="1"/>
  <c r="C343" i="1"/>
  <c r="H343" i="1" s="1"/>
  <c r="D342" i="1"/>
  <c r="C342" i="1"/>
  <c r="H342" i="1" s="1"/>
  <c r="D341" i="1"/>
  <c r="C341" i="1"/>
  <c r="D340" i="1"/>
  <c r="C340" i="1"/>
  <c r="H340" i="1" s="1"/>
  <c r="D339" i="1"/>
  <c r="C339" i="1"/>
  <c r="H339" i="1" s="1"/>
  <c r="D338" i="1"/>
  <c r="C338" i="1"/>
  <c r="H338" i="1" s="1"/>
  <c r="D337" i="1"/>
  <c r="C337" i="1"/>
  <c r="H337" i="1" s="1"/>
  <c r="D336" i="1"/>
  <c r="C336" i="1"/>
  <c r="H336" i="1" s="1"/>
  <c r="D335" i="1"/>
  <c r="C335" i="1"/>
  <c r="D334" i="1"/>
  <c r="C334" i="1"/>
  <c r="H334" i="1" s="1"/>
  <c r="D333" i="1"/>
  <c r="C333" i="1"/>
  <c r="H333" i="1" s="1"/>
  <c r="D332" i="1"/>
  <c r="C332" i="1"/>
  <c r="H332" i="1" s="1"/>
  <c r="D331" i="1"/>
  <c r="C331" i="1"/>
  <c r="H331" i="1" s="1"/>
  <c r="D330" i="1"/>
  <c r="C330" i="1"/>
  <c r="H330" i="1" s="1"/>
  <c r="D329" i="1"/>
  <c r="C329" i="1"/>
  <c r="D328" i="1"/>
  <c r="C328" i="1"/>
  <c r="H328" i="1" s="1"/>
  <c r="D327" i="1"/>
  <c r="C327" i="1"/>
  <c r="H327" i="1" s="1"/>
  <c r="D326" i="1"/>
  <c r="C326" i="1"/>
  <c r="H326" i="1" s="1"/>
  <c r="D325" i="1"/>
  <c r="C325" i="1"/>
  <c r="H325" i="1" s="1"/>
  <c r="D324" i="1"/>
  <c r="C324" i="1"/>
  <c r="H324" i="1" s="1"/>
  <c r="D323" i="1"/>
  <c r="C323" i="1"/>
  <c r="D322" i="1"/>
  <c r="C322" i="1"/>
  <c r="H322" i="1" s="1"/>
  <c r="D321" i="1"/>
  <c r="C321" i="1"/>
  <c r="H321" i="1" s="1"/>
  <c r="D320" i="1"/>
  <c r="C320" i="1"/>
  <c r="H320" i="1" s="1"/>
  <c r="D319" i="1"/>
  <c r="C319" i="1"/>
  <c r="H319" i="1" s="1"/>
  <c r="D318" i="1"/>
  <c r="C318" i="1"/>
  <c r="H318" i="1" s="1"/>
  <c r="D317" i="1"/>
  <c r="C317" i="1"/>
  <c r="D315" i="1"/>
  <c r="C315" i="1"/>
  <c r="H315" i="1" s="1"/>
  <c r="D314" i="1"/>
  <c r="C314" i="1"/>
  <c r="H314" i="1" s="1"/>
  <c r="D313" i="1"/>
  <c r="C313" i="1"/>
  <c r="H313" i="1" s="1"/>
  <c r="D312" i="1"/>
  <c r="C312" i="1"/>
  <c r="H312" i="1" s="1"/>
  <c r="D311" i="1"/>
  <c r="C311" i="1"/>
  <c r="D310" i="1"/>
  <c r="C310" i="1"/>
  <c r="H310" i="1" s="1"/>
  <c r="D309" i="1"/>
  <c r="C309" i="1"/>
  <c r="H309" i="1" s="1"/>
  <c r="D308" i="1"/>
  <c r="C308" i="1"/>
  <c r="H308" i="1" s="1"/>
  <c r="D307" i="1"/>
  <c r="C307" i="1"/>
  <c r="H307" i="1" s="1"/>
  <c r="D306" i="1"/>
  <c r="C306" i="1"/>
  <c r="H306" i="1" s="1"/>
  <c r="D305" i="1"/>
  <c r="C305" i="1"/>
  <c r="D304" i="1"/>
  <c r="C304" i="1"/>
  <c r="H304" i="1" s="1"/>
  <c r="D302" i="1"/>
  <c r="C302" i="1"/>
  <c r="H302" i="1" s="1"/>
  <c r="D301" i="1"/>
  <c r="C301" i="1"/>
  <c r="H301" i="1" s="1"/>
  <c r="D300" i="1"/>
  <c r="C300" i="1"/>
  <c r="H300" i="1" s="1"/>
  <c r="D299" i="1"/>
  <c r="C299" i="1"/>
  <c r="D298" i="1"/>
  <c r="C298" i="1"/>
  <c r="H298" i="1" s="1"/>
  <c r="D294" i="1"/>
  <c r="C294" i="1"/>
  <c r="H294" i="1" s="1"/>
  <c r="D293" i="1"/>
  <c r="C293" i="1"/>
  <c r="H293" i="1" s="1"/>
  <c r="D292" i="1"/>
  <c r="C292" i="1"/>
  <c r="H292" i="1" s="1"/>
  <c r="D291" i="1"/>
  <c r="C291" i="1"/>
  <c r="D290" i="1"/>
  <c r="C290" i="1"/>
  <c r="H290" i="1" s="1"/>
  <c r="D289" i="1"/>
  <c r="C289" i="1"/>
  <c r="H289" i="1" s="1"/>
  <c r="D288" i="1"/>
  <c r="C288" i="1"/>
  <c r="H288" i="1" s="1"/>
  <c r="D287" i="1"/>
  <c r="C287" i="1"/>
  <c r="H287" i="1" s="1"/>
  <c r="D286" i="1"/>
  <c r="C286" i="1"/>
  <c r="H286" i="1" s="1"/>
  <c r="D285" i="1"/>
  <c r="C285" i="1"/>
  <c r="D284" i="1"/>
  <c r="C284" i="1"/>
  <c r="H284" i="1" s="1"/>
  <c r="D283" i="1"/>
  <c r="C283" i="1"/>
  <c r="H283" i="1" s="1"/>
  <c r="D282" i="1"/>
  <c r="C282" i="1"/>
  <c r="H282" i="1" s="1"/>
  <c r="D281" i="1"/>
  <c r="C281" i="1"/>
  <c r="H281" i="1" s="1"/>
  <c r="D280" i="1"/>
  <c r="C280" i="1"/>
  <c r="H280" i="1" s="1"/>
  <c r="D279" i="1"/>
  <c r="C279" i="1"/>
  <c r="D278" i="1"/>
  <c r="C278" i="1"/>
  <c r="H278" i="1" s="1"/>
  <c r="D277" i="1"/>
  <c r="C277" i="1"/>
  <c r="H277" i="1" s="1"/>
  <c r="D276" i="1"/>
  <c r="C276" i="1"/>
  <c r="H276" i="1" s="1"/>
  <c r="D275" i="1"/>
  <c r="C275" i="1"/>
  <c r="H275" i="1" s="1"/>
  <c r="D274" i="1"/>
  <c r="C274" i="1"/>
  <c r="H274" i="1" s="1"/>
  <c r="D273" i="1"/>
  <c r="C273" i="1"/>
  <c r="D272" i="1"/>
  <c r="C272" i="1"/>
  <c r="H272" i="1" s="1"/>
  <c r="D271" i="1"/>
  <c r="C271" i="1"/>
  <c r="H271" i="1" s="1"/>
  <c r="D270" i="1"/>
  <c r="C270" i="1"/>
  <c r="H270" i="1" s="1"/>
  <c r="D269" i="1"/>
  <c r="C269" i="1"/>
  <c r="H269" i="1" s="1"/>
  <c r="D268" i="1"/>
  <c r="C268" i="1"/>
  <c r="H268" i="1" s="1"/>
  <c r="D267" i="1"/>
  <c r="C267" i="1"/>
  <c r="D266" i="1"/>
  <c r="C266" i="1"/>
  <c r="H266" i="1" s="1"/>
  <c r="D265" i="1"/>
  <c r="C265" i="1"/>
  <c r="H265" i="1" s="1"/>
  <c r="D264" i="1"/>
  <c r="C264" i="1"/>
  <c r="H264" i="1" s="1"/>
  <c r="D263" i="1"/>
  <c r="C263" i="1"/>
  <c r="H263" i="1" s="1"/>
  <c r="D262" i="1"/>
  <c r="C262" i="1"/>
  <c r="H262" i="1" s="1"/>
  <c r="D261" i="1"/>
  <c r="C261" i="1"/>
  <c r="D260" i="1"/>
  <c r="C260" i="1"/>
  <c r="H260" i="1" s="1"/>
  <c r="D259" i="1"/>
  <c r="C259" i="1"/>
  <c r="H259" i="1" s="1"/>
  <c r="D258" i="1"/>
  <c r="C258" i="1"/>
  <c r="H258" i="1" s="1"/>
  <c r="D257" i="1"/>
  <c r="C257" i="1"/>
  <c r="H257" i="1" s="1"/>
  <c r="D256" i="1"/>
  <c r="C256" i="1"/>
  <c r="H256" i="1" s="1"/>
  <c r="D255" i="1"/>
  <c r="C255" i="1"/>
  <c r="D254" i="1"/>
  <c r="C254" i="1"/>
  <c r="H254" i="1" s="1"/>
  <c r="D253" i="1"/>
  <c r="C253" i="1"/>
  <c r="H253" i="1" s="1"/>
  <c r="D252" i="1"/>
  <c r="C252" i="1"/>
  <c r="H252" i="1" s="1"/>
  <c r="D251" i="1"/>
  <c r="C251" i="1"/>
  <c r="H251" i="1" s="1"/>
  <c r="D250" i="1"/>
  <c r="C250" i="1"/>
  <c r="H250" i="1" s="1"/>
  <c r="D249" i="1"/>
  <c r="C249" i="1"/>
  <c r="D248" i="1"/>
  <c r="C248" i="1"/>
  <c r="H248" i="1" s="1"/>
  <c r="D247" i="1"/>
  <c r="C247" i="1"/>
  <c r="H247" i="1" s="1"/>
  <c r="D246" i="1"/>
  <c r="C246" i="1"/>
  <c r="H246" i="1" s="1"/>
  <c r="D245" i="1"/>
  <c r="C245" i="1"/>
  <c r="H245" i="1" s="1"/>
  <c r="D244" i="1"/>
  <c r="C244" i="1"/>
  <c r="H244" i="1" s="1"/>
  <c r="D243" i="1"/>
  <c r="C243" i="1"/>
  <c r="D242" i="1"/>
  <c r="C242" i="1"/>
  <c r="H242" i="1" s="1"/>
  <c r="D241" i="1"/>
  <c r="C241" i="1"/>
  <c r="H241" i="1" s="1"/>
  <c r="D240" i="1"/>
  <c r="C240" i="1"/>
  <c r="H240" i="1" s="1"/>
  <c r="D239" i="1"/>
  <c r="C239" i="1"/>
  <c r="H239" i="1" s="1"/>
  <c r="D238" i="1"/>
  <c r="C238" i="1"/>
  <c r="H238" i="1" s="1"/>
  <c r="D237" i="1"/>
  <c r="C237" i="1"/>
  <c r="D236" i="1"/>
  <c r="C236" i="1"/>
  <c r="H236" i="1" s="1"/>
  <c r="D235" i="1"/>
  <c r="C235" i="1"/>
  <c r="H235" i="1" s="1"/>
  <c r="D234" i="1"/>
  <c r="C234" i="1"/>
  <c r="H234" i="1" s="1"/>
  <c r="D233" i="1"/>
  <c r="C233" i="1"/>
  <c r="H233" i="1" s="1"/>
  <c r="D232" i="1"/>
  <c r="C232" i="1"/>
  <c r="H232" i="1" s="1"/>
  <c r="D231" i="1"/>
  <c r="C231" i="1"/>
  <c r="D230" i="1"/>
  <c r="C230" i="1"/>
  <c r="H230" i="1" s="1"/>
  <c r="D229" i="1"/>
  <c r="C229" i="1"/>
  <c r="H229" i="1" s="1"/>
  <c r="D228" i="1"/>
  <c r="C228" i="1"/>
  <c r="H228" i="1" s="1"/>
  <c r="D227" i="1"/>
  <c r="C227" i="1"/>
  <c r="H227" i="1" s="1"/>
  <c r="D226" i="1"/>
  <c r="D225" i="1"/>
  <c r="C225" i="1"/>
  <c r="D224" i="1"/>
  <c r="C224" i="1"/>
  <c r="H224" i="1" s="1"/>
  <c r="D223" i="1"/>
  <c r="C223" i="1"/>
  <c r="H223" i="1" s="1"/>
  <c r="D222" i="1"/>
  <c r="C222" i="1"/>
  <c r="H222" i="1" s="1"/>
  <c r="D221" i="1"/>
  <c r="C221" i="1"/>
  <c r="H221" i="1" s="1"/>
  <c r="D220" i="1"/>
  <c r="C220" i="1"/>
  <c r="H220" i="1" s="1"/>
  <c r="D219" i="1"/>
  <c r="C219" i="1"/>
  <c r="D218" i="1"/>
  <c r="C218" i="1"/>
  <c r="H218" i="1" s="1"/>
  <c r="D217" i="1"/>
  <c r="C217" i="1"/>
  <c r="H217" i="1" s="1"/>
  <c r="D216" i="1"/>
  <c r="C216" i="1"/>
  <c r="H216" i="1" s="1"/>
  <c r="D215" i="1"/>
  <c r="C215" i="1"/>
  <c r="H215" i="1" s="1"/>
  <c r="D214" i="1"/>
  <c r="C214" i="1"/>
  <c r="H214" i="1" s="1"/>
  <c r="D213" i="1"/>
  <c r="C213" i="1"/>
  <c r="D212" i="1"/>
  <c r="C212" i="1"/>
  <c r="H212" i="1" s="1"/>
  <c r="D211" i="1"/>
  <c r="C211" i="1"/>
  <c r="H211" i="1" s="1"/>
  <c r="D210" i="1"/>
  <c r="C210" i="1"/>
  <c r="H210" i="1" s="1"/>
  <c r="D209" i="1"/>
  <c r="C209" i="1"/>
  <c r="H209" i="1" s="1"/>
  <c r="D208" i="1"/>
  <c r="C208" i="1"/>
  <c r="H208" i="1" s="1"/>
  <c r="D207" i="1"/>
  <c r="C207" i="1"/>
  <c r="D206" i="1"/>
  <c r="C206" i="1"/>
  <c r="H206" i="1" s="1"/>
  <c r="D205" i="1"/>
  <c r="C205" i="1"/>
  <c r="H205" i="1" s="1"/>
  <c r="D204" i="1"/>
  <c r="C204" i="1"/>
  <c r="H204" i="1" s="1"/>
  <c r="D203" i="1"/>
  <c r="C203" i="1"/>
  <c r="H203" i="1" s="1"/>
  <c r="D202" i="1"/>
  <c r="C202" i="1"/>
  <c r="H202" i="1" s="1"/>
  <c r="D201" i="1"/>
  <c r="C201" i="1"/>
  <c r="D200" i="1"/>
  <c r="C200" i="1"/>
  <c r="H200" i="1" s="1"/>
  <c r="D199" i="1"/>
  <c r="C199" i="1"/>
  <c r="H199" i="1" s="1"/>
  <c r="D198" i="1"/>
  <c r="D197" i="1"/>
  <c r="C197" i="1"/>
  <c r="H197" i="1" s="1"/>
  <c r="D196" i="1"/>
  <c r="C196" i="1"/>
  <c r="H196" i="1" s="1"/>
  <c r="D195" i="1"/>
  <c r="C195" i="1"/>
  <c r="D194" i="1"/>
  <c r="C194" i="1"/>
  <c r="H194" i="1" s="1"/>
  <c r="D193" i="1"/>
  <c r="C193" i="1"/>
  <c r="H193" i="1" s="1"/>
  <c r="D192" i="1"/>
  <c r="C192" i="1"/>
  <c r="H192" i="1" s="1"/>
  <c r="D191" i="1"/>
  <c r="C191" i="1"/>
  <c r="H191" i="1" s="1"/>
  <c r="D190" i="1"/>
  <c r="C190" i="1"/>
  <c r="H190" i="1" s="1"/>
  <c r="D189" i="1"/>
  <c r="C189" i="1"/>
  <c r="D188" i="1"/>
  <c r="C188" i="1"/>
  <c r="H188" i="1" s="1"/>
  <c r="D187" i="1"/>
  <c r="C187" i="1"/>
  <c r="H187" i="1" s="1"/>
  <c r="D186" i="1"/>
  <c r="C186" i="1"/>
  <c r="H186" i="1" s="1"/>
  <c r="D185" i="1"/>
  <c r="C185" i="1"/>
  <c r="H185" i="1" s="1"/>
  <c r="D184" i="1"/>
  <c r="C184" i="1"/>
  <c r="H184" i="1" s="1"/>
  <c r="D183" i="1"/>
  <c r="C183" i="1"/>
  <c r="D182" i="1"/>
  <c r="C182" i="1"/>
  <c r="H182" i="1" s="1"/>
  <c r="D181" i="1"/>
  <c r="C181" i="1"/>
  <c r="H181" i="1" s="1"/>
  <c r="D180" i="1"/>
  <c r="C180" i="1"/>
  <c r="H180" i="1" s="1"/>
  <c r="D179" i="1"/>
  <c r="C179" i="1"/>
  <c r="H179" i="1" s="1"/>
  <c r="D178" i="1"/>
  <c r="C178" i="1"/>
  <c r="H178" i="1" s="1"/>
  <c r="D177" i="1"/>
  <c r="C177" i="1"/>
  <c r="D176" i="1"/>
  <c r="C176" i="1"/>
  <c r="H176" i="1" s="1"/>
  <c r="D175" i="1"/>
  <c r="C175" i="1"/>
  <c r="H175" i="1" s="1"/>
  <c r="D174" i="1"/>
  <c r="C174" i="1"/>
  <c r="H174" i="1" s="1"/>
  <c r="D173" i="1"/>
  <c r="C173" i="1"/>
  <c r="H173" i="1" s="1"/>
  <c r="D172" i="1"/>
  <c r="C172" i="1"/>
  <c r="H172" i="1" s="1"/>
  <c r="D171" i="1"/>
  <c r="C171" i="1"/>
  <c r="D170" i="1"/>
  <c r="C170" i="1"/>
  <c r="H170" i="1" s="1"/>
  <c r="D169" i="1"/>
  <c r="C169" i="1"/>
  <c r="H169" i="1" s="1"/>
  <c r="D168" i="1"/>
  <c r="C168" i="1"/>
  <c r="H168" i="1" s="1"/>
  <c r="D167" i="1"/>
  <c r="C167" i="1"/>
  <c r="H167" i="1" s="1"/>
  <c r="D166" i="1"/>
  <c r="C166" i="1"/>
  <c r="H166" i="1" s="1"/>
  <c r="D165" i="1"/>
  <c r="C165" i="1"/>
  <c r="D164" i="1"/>
  <c r="C164" i="1"/>
  <c r="H164" i="1" s="1"/>
  <c r="D163" i="1"/>
  <c r="C163" i="1"/>
  <c r="H163" i="1" s="1"/>
  <c r="D162" i="1"/>
  <c r="C162" i="1"/>
  <c r="D161" i="1"/>
  <c r="C161" i="1"/>
  <c r="D159" i="1"/>
  <c r="C159" i="1"/>
  <c r="D158" i="1"/>
  <c r="C158" i="1"/>
  <c r="H158" i="1" s="1"/>
  <c r="D157" i="1"/>
  <c r="C157" i="1"/>
  <c r="H157" i="1" s="1"/>
  <c r="D156" i="1"/>
  <c r="C156" i="1"/>
  <c r="H156" i="1" s="1"/>
  <c r="D155" i="1"/>
  <c r="C155" i="1"/>
  <c r="H155" i="1" s="1"/>
  <c r="D154" i="1"/>
  <c r="C154" i="1"/>
  <c r="H154" i="1" s="1"/>
  <c r="D153" i="1"/>
  <c r="C153" i="1"/>
  <c r="D152" i="1"/>
  <c r="C152" i="1"/>
  <c r="H152" i="1" s="1"/>
  <c r="D151" i="1"/>
  <c r="C151" i="1"/>
  <c r="H151" i="1" s="1"/>
  <c r="D150" i="1"/>
  <c r="C150" i="1"/>
  <c r="H150" i="1" s="1"/>
  <c r="D149" i="1"/>
  <c r="D147" i="1"/>
  <c r="C147" i="1"/>
  <c r="D146" i="1"/>
  <c r="C146" i="1"/>
  <c r="H146" i="1" s="1"/>
  <c r="D145" i="1"/>
  <c r="C145" i="1"/>
  <c r="H145" i="1" s="1"/>
  <c r="D144" i="1"/>
  <c r="C144" i="1"/>
  <c r="H144" i="1" s="1"/>
  <c r="D143" i="1"/>
  <c r="C143" i="1"/>
  <c r="H143" i="1" s="1"/>
  <c r="D142" i="1"/>
  <c r="C142" i="1"/>
  <c r="H142" i="1" s="1"/>
  <c r="D141" i="1"/>
  <c r="C141" i="1"/>
  <c r="D140" i="1"/>
  <c r="C140" i="1"/>
  <c r="H140" i="1" s="1"/>
  <c r="D139" i="1"/>
  <c r="C139" i="1"/>
  <c r="H139" i="1" s="1"/>
  <c r="D138" i="1"/>
  <c r="C138" i="1"/>
  <c r="H138" i="1" s="1"/>
  <c r="D137" i="1"/>
  <c r="C137" i="1"/>
  <c r="H137" i="1" s="1"/>
  <c r="D136" i="1"/>
  <c r="C136" i="1"/>
  <c r="H136" i="1" s="1"/>
  <c r="D135" i="1"/>
  <c r="C135" i="1"/>
  <c r="D134" i="1"/>
  <c r="C134" i="1"/>
  <c r="H134" i="1" s="1"/>
  <c r="D133" i="1"/>
  <c r="C133" i="1"/>
  <c r="H133" i="1" s="1"/>
  <c r="D132" i="1"/>
  <c r="C132" i="1"/>
  <c r="H132" i="1" s="1"/>
  <c r="D131" i="1"/>
  <c r="C131" i="1"/>
  <c r="H131" i="1" s="1"/>
  <c r="D130" i="1"/>
  <c r="D129" i="1"/>
  <c r="C129" i="1"/>
  <c r="D128" i="1"/>
  <c r="C128" i="1"/>
  <c r="H128" i="1" s="1"/>
  <c r="D127" i="1"/>
  <c r="C127" i="1"/>
  <c r="H127" i="1" s="1"/>
  <c r="D126" i="1"/>
  <c r="C126" i="1"/>
  <c r="H126" i="1" s="1"/>
  <c r="D125" i="1"/>
  <c r="C125" i="1"/>
  <c r="H125" i="1" s="1"/>
  <c r="D124" i="1"/>
  <c r="C124" i="1"/>
  <c r="H124" i="1" s="1"/>
  <c r="D123" i="1"/>
  <c r="C123" i="1"/>
  <c r="D122" i="1"/>
  <c r="C122" i="1"/>
  <c r="H122" i="1" s="1"/>
  <c r="D121" i="1"/>
  <c r="D120" i="1"/>
  <c r="C120" i="1"/>
  <c r="H120" i="1" s="1"/>
  <c r="D119" i="1"/>
  <c r="C119" i="1"/>
  <c r="H119" i="1" s="1"/>
  <c r="D118" i="1"/>
  <c r="C118" i="1"/>
  <c r="H118" i="1" s="1"/>
  <c r="D117" i="1"/>
  <c r="C117" i="1"/>
  <c r="D116" i="1"/>
  <c r="C116" i="1"/>
  <c r="H116" i="1" s="1"/>
  <c r="D115" i="1"/>
  <c r="C115" i="1"/>
  <c r="H115" i="1" s="1"/>
  <c r="D114" i="1"/>
  <c r="C114" i="1"/>
  <c r="H114" i="1" s="1"/>
  <c r="D113" i="1"/>
  <c r="C113" i="1"/>
  <c r="H113" i="1" s="1"/>
  <c r="D112" i="1"/>
  <c r="C112" i="1"/>
  <c r="H112" i="1" s="1"/>
  <c r="D111" i="1"/>
  <c r="C111" i="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C67" i="1"/>
  <c r="H67" i="1" s="1"/>
  <c r="D66" i="1"/>
  <c r="C66" i="1"/>
  <c r="H66" i="1" s="1"/>
  <c r="D65" i="1"/>
  <c r="C65" i="1"/>
  <c r="H65" i="1" s="1"/>
  <c r="D64" i="1"/>
  <c r="C64" i="1"/>
  <c r="H64" i="1" s="1"/>
  <c r="D63" i="1"/>
  <c r="C63" i="1"/>
  <c r="D62" i="1"/>
  <c r="C62" i="1"/>
  <c r="H62" i="1" s="1"/>
  <c r="D61" i="1"/>
  <c r="C61" i="1"/>
  <c r="H61" i="1" s="1"/>
  <c r="D60" i="1"/>
  <c r="C60" i="1"/>
  <c r="H60" i="1" s="1"/>
  <c r="D59" i="1"/>
  <c r="C59" i="1"/>
  <c r="H59" i="1" s="1"/>
  <c r="D58" i="1"/>
  <c r="C58" i="1"/>
  <c r="H58" i="1" s="1"/>
  <c r="D57" i="1"/>
  <c r="C57" i="1"/>
  <c r="D56" i="1"/>
  <c r="C56" i="1"/>
  <c r="H56" i="1" s="1"/>
  <c r="D55" i="1"/>
  <c r="C55" i="1"/>
  <c r="H55" i="1" s="1"/>
  <c r="D54" i="1"/>
  <c r="C54" i="1"/>
  <c r="H54" i="1" s="1"/>
  <c r="D53" i="1"/>
  <c r="C53" i="1"/>
  <c r="H53" i="1" s="1"/>
  <c r="D52" i="1"/>
  <c r="C52" i="1"/>
  <c r="H52" i="1" s="1"/>
  <c r="D51" i="1"/>
  <c r="C51" i="1"/>
  <c r="D50" i="1"/>
  <c r="C50" i="1"/>
  <c r="H50" i="1" s="1"/>
  <c r="D49" i="1"/>
  <c r="C49" i="1"/>
  <c r="H49" i="1" s="1"/>
  <c r="D48" i="1"/>
  <c r="C48" i="1"/>
  <c r="H48" i="1" s="1"/>
  <c r="D47" i="1"/>
  <c r="C47" i="1"/>
  <c r="H47" i="1" s="1"/>
  <c r="D46" i="1"/>
  <c r="C46" i="1"/>
  <c r="H46" i="1" s="1"/>
  <c r="D44" i="1"/>
  <c r="C44" i="1"/>
  <c r="H44" i="1" s="1"/>
  <c r="D43" i="1"/>
  <c r="C43" i="1"/>
  <c r="H43" i="1" s="1"/>
  <c r="D42" i="1"/>
  <c r="C42" i="1"/>
  <c r="H42" i="1" s="1"/>
  <c r="D41" i="1"/>
  <c r="C41" i="1"/>
  <c r="H41" i="1" s="1"/>
  <c r="D40" i="1"/>
  <c r="C40" i="1"/>
  <c r="H40" i="1" s="1"/>
  <c r="D39" i="1"/>
  <c r="D38" i="1"/>
  <c r="C38" i="1"/>
  <c r="H38" i="1" s="1"/>
  <c r="D37" i="1"/>
  <c r="C37" i="1"/>
  <c r="H37" i="1" s="1"/>
  <c r="D36" i="1"/>
  <c r="C36" i="1"/>
  <c r="H36" i="1" s="1"/>
  <c r="D35" i="1"/>
  <c r="C35" i="1"/>
  <c r="H35" i="1" s="1"/>
  <c r="D34" i="1"/>
  <c r="C34" i="1"/>
  <c r="H34" i="1" s="1"/>
  <c r="D33" i="1"/>
  <c r="C33" i="1"/>
  <c r="D32" i="1"/>
  <c r="C32" i="1"/>
  <c r="H32" i="1" s="1"/>
  <c r="D31" i="1"/>
  <c r="C31" i="1"/>
  <c r="H31" i="1" s="1"/>
  <c r="D30" i="1"/>
  <c r="C30" i="1"/>
  <c r="H30" i="1" s="1"/>
  <c r="D29" i="1"/>
  <c r="C29" i="1"/>
  <c r="H29" i="1" s="1"/>
  <c r="D28" i="1"/>
  <c r="C28" i="1"/>
  <c r="H28" i="1" s="1"/>
  <c r="D27" i="1"/>
  <c r="C27" i="1"/>
  <c r="D26" i="1"/>
  <c r="C26" i="1"/>
  <c r="H26" i="1" s="1"/>
  <c r="D25" i="1"/>
  <c r="C25" i="1"/>
  <c r="H25" i="1" s="1"/>
  <c r="D24" i="1"/>
  <c r="C24" i="1"/>
  <c r="H24" i="1" s="1"/>
  <c r="D23" i="1"/>
  <c r="C23" i="1"/>
  <c r="H23" i="1" s="1"/>
  <c r="D22" i="1"/>
  <c r="C22" i="1"/>
  <c r="H22" i="1" s="1"/>
  <c r="D21" i="1"/>
  <c r="C21" i="1"/>
  <c r="D20" i="1"/>
  <c r="C20" i="1"/>
  <c r="H20" i="1" s="1"/>
  <c r="D19" i="1"/>
  <c r="C19" i="1"/>
  <c r="H19" i="1" s="1"/>
  <c r="D18" i="1"/>
  <c r="C18" i="1"/>
  <c r="H18" i="1" s="1"/>
  <c r="D17" i="1"/>
  <c r="C17" i="1"/>
  <c r="H17" i="1" s="1"/>
  <c r="D16" i="1"/>
  <c r="C16" i="1"/>
  <c r="H16" i="1" s="1"/>
  <c r="D15" i="1"/>
  <c r="C15" i="1"/>
  <c r="D14" i="1"/>
  <c r="C14" i="1"/>
  <c r="H14" i="1" s="1"/>
  <c r="D13" i="1"/>
  <c r="C13" i="1"/>
  <c r="H13" i="1" s="1"/>
  <c r="D12" i="1"/>
  <c r="C12" i="1"/>
  <c r="H12" i="1" s="1"/>
  <c r="D11" i="1"/>
  <c r="C11" i="1"/>
  <c r="H11" i="1" s="1"/>
  <c r="D10" i="1"/>
  <c r="C10" i="1"/>
  <c r="H10" i="1" s="1"/>
  <c r="D9" i="1"/>
  <c r="C9" i="1"/>
  <c r="D8" i="1"/>
  <c r="C8" i="1"/>
  <c r="H8" i="1" s="1"/>
  <c r="D7" i="1"/>
  <c r="C7" i="1"/>
  <c r="H7" i="1" s="1"/>
  <c r="D6" i="1"/>
  <c r="C6" i="1"/>
  <c r="H6" i="1" s="1"/>
  <c r="D5" i="1"/>
  <c r="C5" i="1"/>
  <c r="H5" i="1" s="1"/>
  <c r="D4" i="1"/>
  <c r="C4" i="1"/>
  <c r="H4" i="1" s="1"/>
  <c r="D3" i="1"/>
  <c r="D51" i="8" l="1"/>
  <c r="C1627" i="1" s="1"/>
  <c r="H1627" i="1" s="1"/>
  <c r="E326" i="9"/>
  <c r="B326" i="9" s="1"/>
  <c r="E319" i="9"/>
  <c r="B319" i="9" s="1"/>
  <c r="E323" i="9"/>
  <c r="B323" i="9" s="1"/>
  <c r="E36" i="9"/>
  <c r="B36" i="9" s="1"/>
  <c r="E311" i="9"/>
  <c r="B311" i="9" s="1"/>
  <c r="F236" i="9"/>
  <c r="E164" i="4"/>
  <c r="D160" i="1" s="1"/>
  <c r="H161" i="1"/>
  <c r="H162" i="1"/>
  <c r="E328" i="9"/>
  <c r="B328" i="9" s="1"/>
  <c r="E31" i="9"/>
  <c r="B31" i="9" s="1"/>
  <c r="E325" i="9"/>
  <c r="B325" i="9" s="1"/>
  <c r="E37" i="9"/>
  <c r="B37" i="9" s="1"/>
  <c r="E50" i="9"/>
  <c r="B50" i="9" s="1"/>
  <c r="H728" i="1"/>
  <c r="H732" i="1"/>
  <c r="E53" i="9"/>
  <c r="B53" i="9" s="1"/>
  <c r="F240" i="9"/>
  <c r="B240" i="9" s="1"/>
  <c r="E307" i="9"/>
  <c r="B307" i="9" s="1"/>
  <c r="E321" i="9"/>
  <c r="B321" i="9" s="1"/>
  <c r="E310" i="9"/>
  <c r="B310" i="9" s="1"/>
  <c r="B236" i="9"/>
  <c r="I41" i="3"/>
  <c r="D6" i="8"/>
  <c r="C1582" i="1" s="1"/>
  <c r="H1582" i="1" s="1"/>
  <c r="H421" i="1"/>
  <c r="E296" i="9"/>
  <c r="B296" i="9" s="1"/>
  <c r="E26" i="9"/>
  <c r="B26" i="9" s="1"/>
  <c r="D1294" i="1"/>
  <c r="E250" i="5"/>
  <c r="F598" i="4"/>
  <c r="D597" i="4"/>
  <c r="C592" i="1"/>
  <c r="H592" i="1" s="1"/>
  <c r="H156" i="9"/>
  <c r="E597" i="4"/>
  <c r="D591" i="1" s="1"/>
  <c r="D601" i="1"/>
  <c r="E360" i="4"/>
  <c r="D356" i="1"/>
  <c r="G356" i="1" s="1"/>
  <c r="F589" i="4"/>
  <c r="C583" i="1"/>
  <c r="H583" i="1" s="1"/>
  <c r="F53" i="4"/>
  <c r="D49" i="4"/>
  <c r="H111" i="1"/>
  <c r="H117" i="1"/>
  <c r="H123" i="1"/>
  <c r="H129" i="1"/>
  <c r="H135" i="1"/>
  <c r="H141" i="1"/>
  <c r="H9" i="1"/>
  <c r="H15" i="1"/>
  <c r="H21" i="1"/>
  <c r="H27" i="1"/>
  <c r="H33" i="1"/>
  <c r="H51" i="1"/>
  <c r="H57" i="1"/>
  <c r="H63" i="1"/>
  <c r="H973" i="1"/>
  <c r="H979" i="1"/>
  <c r="H985" i="1"/>
  <c r="H991" i="1"/>
  <c r="H997" i="1"/>
  <c r="H1003" i="1"/>
  <c r="H1009" i="1"/>
  <c r="H1441" i="1"/>
  <c r="H1447" i="1"/>
  <c r="E49" i="4"/>
  <c r="D45" i="1" s="1"/>
  <c r="F327" i="4"/>
  <c r="D321" i="4"/>
  <c r="F467" i="4"/>
  <c r="D466" i="4"/>
  <c r="F259" i="5"/>
  <c r="C1263" i="1"/>
  <c r="H1263" i="1" s="1"/>
  <c r="C1539" i="1"/>
  <c r="D6" i="7"/>
  <c r="H1171" i="1"/>
  <c r="H1177" i="1"/>
  <c r="H1255" i="1"/>
  <c r="J1556" i="1"/>
  <c r="H1562" i="1"/>
  <c r="J1568" i="1"/>
  <c r="F44" i="4"/>
  <c r="D43" i="4"/>
  <c r="G338" i="9"/>
  <c r="C1222" i="1"/>
  <c r="D1539" i="1"/>
  <c r="E6" i="7"/>
  <c r="H1141" i="1"/>
  <c r="H1147" i="1"/>
  <c r="E152" i="4"/>
  <c r="F437" i="4"/>
  <c r="D431" i="4"/>
  <c r="F572" i="4"/>
  <c r="D571" i="4"/>
  <c r="H338" i="9"/>
  <c r="D1222" i="1"/>
  <c r="B249" i="9"/>
  <c r="H479" i="1"/>
  <c r="F309" i="4"/>
  <c r="D308" i="4"/>
  <c r="F13" i="5"/>
  <c r="C1018" i="1"/>
  <c r="D12" i="5"/>
  <c r="G335" i="9"/>
  <c r="C1181" i="1"/>
  <c r="H1135" i="1"/>
  <c r="D1018" i="1"/>
  <c r="E12" i="5"/>
  <c r="H335" i="9"/>
  <c r="E176" i="5"/>
  <c r="D1181" i="1"/>
  <c r="G1181" i="1" s="1"/>
  <c r="I30" i="3"/>
  <c r="D1509" i="1"/>
  <c r="H34" i="3"/>
  <c r="C1554" i="1"/>
  <c r="H625" i="1"/>
  <c r="H1129" i="1"/>
  <c r="H1207" i="1"/>
  <c r="H1213" i="1"/>
  <c r="H1219" i="1"/>
  <c r="H1405" i="1"/>
  <c r="F237" i="4"/>
  <c r="D230" i="4"/>
  <c r="E479" i="4"/>
  <c r="D473" i="1" s="1"/>
  <c r="F115" i="6"/>
  <c r="C1510" i="1"/>
  <c r="H1510" i="1" s="1"/>
  <c r="D114" i="6"/>
  <c r="I34" i="3"/>
  <c r="D1554" i="1"/>
  <c r="B250" i="9"/>
  <c r="B261" i="9"/>
  <c r="B272" i="9"/>
  <c r="H1093" i="1"/>
  <c r="F374" i="4"/>
  <c r="D373" i="4"/>
  <c r="H601" i="1"/>
  <c r="H1021" i="1"/>
  <c r="H1027" i="1"/>
  <c r="H1033" i="1"/>
  <c r="H1039" i="1"/>
  <c r="H1045" i="1"/>
  <c r="H1051" i="1"/>
  <c r="H1057" i="1"/>
  <c r="H1063" i="1"/>
  <c r="H1069" i="1"/>
  <c r="H1183" i="1"/>
  <c r="H1189" i="1"/>
  <c r="H1195" i="1"/>
  <c r="H1201" i="1"/>
  <c r="H1297" i="1"/>
  <c r="E321" i="4"/>
  <c r="E491" i="4"/>
  <c r="D485" i="1" s="1"/>
  <c r="E584" i="4"/>
  <c r="D578" i="1" s="1"/>
  <c r="F136" i="5"/>
  <c r="D135" i="5"/>
  <c r="F43" i="6"/>
  <c r="C1438" i="1"/>
  <c r="H1438" i="1" s="1"/>
  <c r="E6" i="4"/>
  <c r="F636" i="4"/>
  <c r="D629" i="4"/>
  <c r="C630" i="1"/>
  <c r="H630" i="1" s="1"/>
  <c r="F147" i="5"/>
  <c r="C1152" i="1"/>
  <c r="H1152" i="1" s="1"/>
  <c r="F13" i="6"/>
  <c r="C1408" i="1"/>
  <c r="D1438" i="1"/>
  <c r="E35" i="6"/>
  <c r="F54" i="6"/>
  <c r="C1449" i="1"/>
  <c r="H1449" i="1" s="1"/>
  <c r="F75" i="6"/>
  <c r="C1470" i="1"/>
  <c r="H1470" i="1" s="1"/>
  <c r="C1571" i="1"/>
  <c r="D38" i="7"/>
  <c r="B247" i="9"/>
  <c r="B262" i="9"/>
  <c r="B273" i="9"/>
  <c r="B284" i="9"/>
  <c r="F91" i="4"/>
  <c r="D82" i="4"/>
  <c r="F178" i="4"/>
  <c r="D164" i="4"/>
  <c r="H337" i="9"/>
  <c r="D1206" i="1"/>
  <c r="D1408" i="1"/>
  <c r="E5" i="6"/>
  <c r="D35" i="6"/>
  <c r="D1571" i="1"/>
  <c r="E38" i="7"/>
  <c r="H147" i="1"/>
  <c r="H153" i="1"/>
  <c r="H159" i="1"/>
  <c r="H165" i="1"/>
  <c r="H171" i="1"/>
  <c r="H177" i="1"/>
  <c r="H183" i="1"/>
  <c r="H189" i="1"/>
  <c r="H195" i="1"/>
  <c r="H201" i="1"/>
  <c r="H207" i="1"/>
  <c r="H213" i="1"/>
  <c r="H219" i="1"/>
  <c r="H225" i="1"/>
  <c r="H231" i="1"/>
  <c r="H237" i="1"/>
  <c r="H243" i="1"/>
  <c r="H249" i="1"/>
  <c r="H255" i="1"/>
  <c r="H261" i="1"/>
  <c r="H267" i="1"/>
  <c r="H273" i="1"/>
  <c r="H279" i="1"/>
  <c r="H285" i="1"/>
  <c r="H291" i="1"/>
  <c r="H299" i="1"/>
  <c r="H305" i="1"/>
  <c r="H311" i="1"/>
  <c r="H317" i="1"/>
  <c r="H323" i="1"/>
  <c r="H329" i="1"/>
  <c r="H335" i="1"/>
  <c r="H341" i="1"/>
  <c r="H347" i="1"/>
  <c r="H353" i="1"/>
  <c r="H359" i="1"/>
  <c r="H365" i="1"/>
  <c r="H371" i="1"/>
  <c r="H377" i="1"/>
  <c r="H383" i="1"/>
  <c r="H389" i="1"/>
  <c r="H395" i="1"/>
  <c r="H401" i="1"/>
  <c r="H407" i="1"/>
  <c r="H423" i="1"/>
  <c r="H429" i="1"/>
  <c r="H435" i="1"/>
  <c r="H441" i="1"/>
  <c r="H447" i="1"/>
  <c r="H453" i="1"/>
  <c r="H459" i="1"/>
  <c r="H465" i="1"/>
  <c r="H471" i="1"/>
  <c r="H477" i="1"/>
  <c r="H483" i="1"/>
  <c r="H489" i="1"/>
  <c r="H495" i="1"/>
  <c r="H501" i="1"/>
  <c r="H507" i="1"/>
  <c r="H513" i="1"/>
  <c r="H519" i="1"/>
  <c r="H525" i="1"/>
  <c r="H531" i="1"/>
  <c r="H537" i="1"/>
  <c r="H543" i="1"/>
  <c r="H549" i="1"/>
  <c r="H555" i="1"/>
  <c r="H561" i="1"/>
  <c r="H567" i="1"/>
  <c r="H573" i="1"/>
  <c r="H579" i="1"/>
  <c r="H585" i="1"/>
  <c r="H1015" i="1"/>
  <c r="H1267" i="1"/>
  <c r="H1273" i="1"/>
  <c r="H1471" i="1"/>
  <c r="H1477" i="1"/>
  <c r="H1483" i="1"/>
  <c r="F485" i="4"/>
  <c r="D479" i="4"/>
  <c r="E536" i="4"/>
  <c r="E156" i="9"/>
  <c r="B156" i="9" s="1"/>
  <c r="F127" i="5"/>
  <c r="C1132" i="1"/>
  <c r="H1132" i="1" s="1"/>
  <c r="D119" i="5"/>
  <c r="D69" i="5" s="1"/>
  <c r="F290" i="5"/>
  <c r="C1294" i="1"/>
  <c r="H1294" i="1" s="1"/>
  <c r="D5" i="6"/>
  <c r="H593" i="1"/>
  <c r="H599" i="1"/>
  <c r="H605" i="1"/>
  <c r="H611" i="1"/>
  <c r="H617" i="1"/>
  <c r="H629" i="1"/>
  <c r="H635" i="1"/>
  <c r="D491" i="4"/>
  <c r="E647" i="4"/>
  <c r="D641" i="1" s="1"/>
  <c r="H641" i="1" s="1"/>
  <c r="D522" i="4"/>
  <c r="H600" i="1"/>
  <c r="H606" i="1"/>
  <c r="H612" i="1"/>
  <c r="H618" i="1"/>
  <c r="H624" i="1"/>
  <c r="H636" i="1"/>
  <c r="J1543" i="1"/>
  <c r="J1549" i="1"/>
  <c r="H1555" i="1"/>
  <c r="J1561" i="1"/>
  <c r="J1567" i="1"/>
  <c r="J1573" i="1"/>
  <c r="J1579" i="1"/>
  <c r="F393" i="4"/>
  <c r="D648" i="4"/>
  <c r="F656" i="4"/>
  <c r="E336" i="9"/>
  <c r="B336" i="9" s="1"/>
  <c r="F274" i="4"/>
  <c r="H596" i="1"/>
  <c r="H602" i="1"/>
  <c r="H608" i="1"/>
  <c r="H614" i="1"/>
  <c r="H620" i="1"/>
  <c r="H626" i="1"/>
  <c r="H632" i="1"/>
  <c r="H1389" i="1"/>
  <c r="H1395" i="1"/>
  <c r="H1401" i="1"/>
  <c r="H1407" i="1"/>
  <c r="H1413" i="1"/>
  <c r="H1419" i="1"/>
  <c r="H1425" i="1"/>
  <c r="H1431" i="1"/>
  <c r="H1437" i="1"/>
  <c r="H1443" i="1"/>
  <c r="H1455" i="1"/>
  <c r="H1461" i="1"/>
  <c r="H1467" i="1"/>
  <c r="H1473" i="1"/>
  <c r="H1479" i="1"/>
  <c r="H1485" i="1"/>
  <c r="H1491" i="1"/>
  <c r="H1497" i="1"/>
  <c r="H1503" i="1"/>
  <c r="H1515" i="1"/>
  <c r="H1521" i="1"/>
  <c r="H1527" i="1"/>
  <c r="H1533" i="1"/>
  <c r="F170" i="4"/>
  <c r="D202" i="4"/>
  <c r="H597" i="1"/>
  <c r="H603" i="1"/>
  <c r="H609" i="1"/>
  <c r="H615" i="1"/>
  <c r="H621" i="1"/>
  <c r="H627" i="1"/>
  <c r="D7" i="4"/>
  <c r="H1420" i="1"/>
  <c r="H1426" i="1"/>
  <c r="H1432" i="1"/>
  <c r="H1444" i="1"/>
  <c r="H1450" i="1"/>
  <c r="H1456" i="1"/>
  <c r="H1462" i="1"/>
  <c r="H1468" i="1"/>
  <c r="H1474" i="1"/>
  <c r="H1480" i="1"/>
  <c r="H1486" i="1"/>
  <c r="H1492" i="1"/>
  <c r="H1498" i="1"/>
  <c r="H1504" i="1"/>
  <c r="H1516" i="1"/>
  <c r="H1522" i="1"/>
  <c r="H1528" i="1"/>
  <c r="H1534" i="1"/>
  <c r="D125" i="4"/>
  <c r="D134" i="4"/>
  <c r="D153" i="4"/>
  <c r="D360" i="4"/>
  <c r="D536" i="4"/>
  <c r="D584" i="4"/>
  <c r="D202" i="5"/>
  <c r="D176" i="5" s="1"/>
  <c r="D273" i="5"/>
  <c r="D89" i="6"/>
  <c r="H598" i="1"/>
  <c r="H604" i="1"/>
  <c r="H610" i="1"/>
  <c r="H616" i="1"/>
  <c r="H622" i="1"/>
  <c r="H628" i="1"/>
  <c r="J1541" i="1"/>
  <c r="J1547" i="1"/>
  <c r="J1553" i="1"/>
  <c r="J1559" i="1"/>
  <c r="J1565" i="1"/>
  <c r="J1577" i="1"/>
  <c r="D106" i="4"/>
  <c r="F194" i="4"/>
  <c r="F379" i="4"/>
  <c r="E88" i="5"/>
  <c r="D1093" i="1" s="1"/>
  <c r="D254" i="5"/>
  <c r="D295" i="5"/>
  <c r="G313" i="9"/>
  <c r="E313" i="9" s="1"/>
  <c r="B313" i="9" s="1"/>
  <c r="E648" i="4"/>
  <c r="D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2" i="1"/>
  <c r="G123" i="1"/>
  <c r="G124" i="1"/>
  <c r="G125" i="1"/>
  <c r="G126" i="1"/>
  <c r="G127" i="1"/>
  <c r="G128" i="1"/>
  <c r="G129" i="1"/>
  <c r="G131" i="1"/>
  <c r="G132" i="1"/>
  <c r="G133" i="1"/>
  <c r="G134" i="1"/>
  <c r="G135" i="1"/>
  <c r="G136" i="1"/>
  <c r="G137" i="1"/>
  <c r="G138" i="1"/>
  <c r="G139" i="1"/>
  <c r="G140" i="1"/>
  <c r="G141" i="1"/>
  <c r="G142" i="1"/>
  <c r="G143" i="1"/>
  <c r="G144" i="1"/>
  <c r="G145" i="1"/>
  <c r="G146" i="1"/>
  <c r="G147"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4"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9" i="1"/>
  <c r="G580" i="1"/>
  <c r="G581" i="1"/>
  <c r="G582"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3" i="1"/>
  <c r="G1134" i="1"/>
  <c r="G1135" i="1"/>
  <c r="G1136" i="1"/>
  <c r="G1137" i="1"/>
  <c r="G1138" i="1"/>
  <c r="G1139"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9" i="1"/>
  <c r="G1440" i="1"/>
  <c r="G1441" i="1"/>
  <c r="G1442" i="1"/>
  <c r="G1443" i="1"/>
  <c r="G1444" i="1"/>
  <c r="G1445" i="1"/>
  <c r="G1446" i="1"/>
  <c r="G1447" i="1"/>
  <c r="G1448"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4"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1" i="1"/>
  <c r="G1572" i="1"/>
  <c r="H1572" i="1"/>
  <c r="G1573" i="1"/>
  <c r="H1573" i="1"/>
  <c r="G1574" i="1"/>
  <c r="H1574" i="1"/>
  <c r="G1575" i="1"/>
  <c r="H1575" i="1"/>
  <c r="G1576" i="1"/>
  <c r="G1577" i="1"/>
  <c r="H1577" i="1"/>
  <c r="G1578" i="1"/>
  <c r="H1578" i="1"/>
  <c r="G1579" i="1"/>
  <c r="H1579" i="1"/>
  <c r="G1580" i="1"/>
  <c r="H1580" i="1"/>
  <c r="G1581" i="1"/>
  <c r="H1581"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H24" i="9"/>
  <c r="G24" i="9"/>
  <c r="F153" i="4"/>
  <c r="F360" i="4"/>
  <c r="F426" i="4"/>
  <c r="F427" i="4"/>
  <c r="F607" i="4"/>
  <c r="F89" i="5"/>
  <c r="G315" i="9"/>
  <c r="G314" i="9"/>
  <c r="H315" i="9"/>
  <c r="H314" i="9"/>
  <c r="F150" i="5"/>
  <c r="F177" i="5"/>
  <c r="F196" i="5"/>
  <c r="F218" i="5"/>
  <c r="F5" i="6"/>
  <c r="D141" i="6"/>
  <c r="H309" i="9"/>
  <c r="G309" i="9"/>
  <c r="E309" i="9" s="1"/>
  <c r="B309" i="9" s="1"/>
  <c r="H308" i="9"/>
  <c r="G308" i="9"/>
  <c r="G302" i="9"/>
  <c r="E302" i="9" s="1"/>
  <c r="B302" i="9" s="1"/>
  <c r="G301" i="9"/>
  <c r="E301" i="9" s="1"/>
  <c r="B301" i="9" s="1"/>
  <c r="G300" i="9"/>
  <c r="E300" i="9" s="1"/>
  <c r="B300"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I10" i="9"/>
  <c r="D45" i="8" l="1"/>
  <c r="C1621" i="1" s="1"/>
  <c r="D44" i="8"/>
  <c r="H19" i="9" s="1"/>
  <c r="E19" i="9" s="1"/>
  <c r="B19" i="9" s="1"/>
  <c r="G1582" i="1"/>
  <c r="G641" i="1"/>
  <c r="F647" i="4"/>
  <c r="B207" i="9"/>
  <c r="E24" i="9"/>
  <c r="B24" i="9" s="1"/>
  <c r="F228" i="9"/>
  <c r="B228" i="9" s="1"/>
  <c r="F176" i="5"/>
  <c r="C1180" i="1"/>
  <c r="H24" i="3"/>
  <c r="F69" i="5"/>
  <c r="H23" i="3"/>
  <c r="C1074" i="1"/>
  <c r="F522" i="4"/>
  <c r="C516" i="1"/>
  <c r="F164" i="4"/>
  <c r="C160" i="1"/>
  <c r="D417" i="4"/>
  <c r="C303" i="1"/>
  <c r="E308" i="9"/>
  <c r="B308" i="9" s="1"/>
  <c r="G583" i="1"/>
  <c r="D1180" i="1"/>
  <c r="I24" i="3"/>
  <c r="E175" i="5"/>
  <c r="D1179" i="1" s="1"/>
  <c r="F584" i="4"/>
  <c r="C578" i="1"/>
  <c r="F7" i="4"/>
  <c r="D6" i="4"/>
  <c r="C3" i="1"/>
  <c r="F491" i="4"/>
  <c r="C485" i="1"/>
  <c r="F119" i="5"/>
  <c r="C1124" i="1"/>
  <c r="F82" i="4"/>
  <c r="C78" i="1"/>
  <c r="D1430" i="1"/>
  <c r="I28" i="3"/>
  <c r="F135" i="5"/>
  <c r="C1140" i="1"/>
  <c r="E5" i="7"/>
  <c r="D1538" i="1"/>
  <c r="D5" i="7"/>
  <c r="C1538" i="1"/>
  <c r="F536" i="4"/>
  <c r="D535" i="4"/>
  <c r="C530" i="1"/>
  <c r="D1570" i="1"/>
  <c r="I35" i="3"/>
  <c r="E7" i="5"/>
  <c r="D1017" i="1"/>
  <c r="H1539" i="1"/>
  <c r="E418" i="4"/>
  <c r="D413" i="1" s="1"/>
  <c r="D355" i="1"/>
  <c r="F295" i="5"/>
  <c r="C1299" i="1"/>
  <c r="D418" i="4"/>
  <c r="C355" i="1"/>
  <c r="H1408" i="1"/>
  <c r="H1222" i="1"/>
  <c r="F308" i="4"/>
  <c r="F254" i="5"/>
  <c r="C1258" i="1"/>
  <c r="D250" i="5"/>
  <c r="D152" i="4"/>
  <c r="C149" i="1"/>
  <c r="F35" i="6"/>
  <c r="H28" i="3"/>
  <c r="C1430" i="1"/>
  <c r="E338" i="9"/>
  <c r="B338" i="9" s="1"/>
  <c r="F134" i="4"/>
  <c r="C130" i="1"/>
  <c r="E535" i="4"/>
  <c r="D530" i="1"/>
  <c r="E141" i="6"/>
  <c r="I27" i="3"/>
  <c r="D1400" i="1"/>
  <c r="D316" i="1"/>
  <c r="E308" i="4"/>
  <c r="F571" i="4"/>
  <c r="C565" i="1"/>
  <c r="F43" i="4"/>
  <c r="C39" i="1"/>
  <c r="F466" i="4"/>
  <c r="C460" i="1"/>
  <c r="G337" i="9"/>
  <c r="E337" i="9" s="1"/>
  <c r="B337" i="9" s="1"/>
  <c r="C1206" i="1"/>
  <c r="F125" i="4"/>
  <c r="C121" i="1"/>
  <c r="F479" i="4"/>
  <c r="C473" i="1"/>
  <c r="F114" i="6"/>
  <c r="H30" i="3"/>
  <c r="C1509" i="1"/>
  <c r="H356" i="1"/>
  <c r="H1181" i="1"/>
  <c r="G1132" i="1"/>
  <c r="C1570" i="1"/>
  <c r="H35" i="3"/>
  <c r="H1554" i="1"/>
  <c r="E335" i="9"/>
  <c r="B335" i="9" s="1"/>
  <c r="F431" i="4"/>
  <c r="D430" i="4"/>
  <c r="C425" i="1"/>
  <c r="F321" i="4"/>
  <c r="C316" i="1"/>
  <c r="F597" i="4"/>
  <c r="C591" i="1"/>
  <c r="F106" i="4"/>
  <c r="C102" i="1"/>
  <c r="F648" i="4"/>
  <c r="C642" i="1"/>
  <c r="G642" i="1" s="1"/>
  <c r="H1571" i="1"/>
  <c r="F629" i="4"/>
  <c r="C623" i="1"/>
  <c r="F12" i="5"/>
  <c r="D7" i="5"/>
  <c r="C1017" i="1"/>
  <c r="G1294" i="1"/>
  <c r="G1438" i="1"/>
  <c r="F89" i="6"/>
  <c r="C1484" i="1"/>
  <c r="F202" i="4"/>
  <c r="C198" i="1"/>
  <c r="E69" i="5"/>
  <c r="F373" i="4"/>
  <c r="C368" i="1"/>
  <c r="H1018" i="1"/>
  <c r="E299" i="4"/>
  <c r="I18" i="3"/>
  <c r="D148" i="1"/>
  <c r="F49" i="4"/>
  <c r="C45" i="1"/>
  <c r="I25" i="3"/>
  <c r="D1254" i="1"/>
  <c r="F202" i="5"/>
  <c r="G1449" i="1"/>
  <c r="F273" i="5"/>
  <c r="C1277" i="1"/>
  <c r="H27" i="3"/>
  <c r="C1400" i="1"/>
  <c r="E430" i="4"/>
  <c r="I17" i="3"/>
  <c r="D2" i="1"/>
  <c r="F230" i="4"/>
  <c r="C226" i="1"/>
  <c r="F141" i="6"/>
  <c r="H31" i="3"/>
  <c r="C1536" i="1"/>
  <c r="G347" i="9"/>
  <c r="E347" i="9" s="1"/>
  <c r="E314" i="9"/>
  <c r="B314" i="9" s="1"/>
  <c r="E315" i="9"/>
  <c r="B315" i="9" s="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I40" i="3" l="1"/>
  <c r="I39" i="3"/>
  <c r="C1620" i="1"/>
  <c r="H1620" i="1" s="1"/>
  <c r="G342" i="9"/>
  <c r="E342" i="9" s="1"/>
  <c r="B342" i="9" s="1"/>
  <c r="G343" i="9"/>
  <c r="E343" i="9" s="1"/>
  <c r="B343" i="9" s="1"/>
  <c r="K1480" i="9"/>
  <c r="F250" i="5"/>
  <c r="H25" i="3"/>
  <c r="C1254" i="1"/>
  <c r="H3" i="1"/>
  <c r="G3" i="1"/>
  <c r="F417" i="4"/>
  <c r="C412" i="1"/>
  <c r="I31" i="3"/>
  <c r="D1536" i="1"/>
  <c r="H1258" i="1"/>
  <c r="G1258" i="1"/>
  <c r="I33" i="3"/>
  <c r="D1537" i="1"/>
  <c r="H17" i="3"/>
  <c r="C2" i="1"/>
  <c r="D422" i="4"/>
  <c r="F6" i="4"/>
  <c r="H160" i="1"/>
  <c r="G160" i="1"/>
  <c r="H102" i="1"/>
  <c r="G102" i="1"/>
  <c r="H1140" i="1"/>
  <c r="G1140" i="1"/>
  <c r="H1484" i="1"/>
  <c r="G1484" i="1"/>
  <c r="H460" i="1"/>
  <c r="G460" i="1"/>
  <c r="E640" i="4"/>
  <c r="D634" i="1" s="1"/>
  <c r="D529" i="1"/>
  <c r="H578" i="1"/>
  <c r="G578" i="1"/>
  <c r="H516" i="1"/>
  <c r="G516" i="1"/>
  <c r="H1570" i="1"/>
  <c r="G1570" i="1"/>
  <c r="H130" i="1"/>
  <c r="G130" i="1"/>
  <c r="D1012" i="1"/>
  <c r="I22" i="3"/>
  <c r="E6" i="5"/>
  <c r="H198" i="1"/>
  <c r="G198" i="1"/>
  <c r="H39" i="1"/>
  <c r="G39" i="1"/>
  <c r="H642" i="1"/>
  <c r="H1074" i="1"/>
  <c r="G1074" i="1"/>
  <c r="E639" i="4"/>
  <c r="D633" i="1" s="1"/>
  <c r="D424" i="1"/>
  <c r="H1017" i="1"/>
  <c r="G1017" i="1"/>
  <c r="H316" i="1"/>
  <c r="G316" i="1"/>
  <c r="H1509" i="1"/>
  <c r="G1509" i="1"/>
  <c r="H1621" i="1"/>
  <c r="G1621" i="1"/>
  <c r="H78" i="1"/>
  <c r="G78" i="1"/>
  <c r="H226" i="1"/>
  <c r="G226" i="1"/>
  <c r="F7" i="5"/>
  <c r="H22" i="3"/>
  <c r="D6" i="5"/>
  <c r="C1012" i="1"/>
  <c r="H565" i="1"/>
  <c r="G565" i="1"/>
  <c r="H1430" i="1"/>
  <c r="G1430" i="1"/>
  <c r="H530" i="1"/>
  <c r="G530" i="1"/>
  <c r="H45" i="1"/>
  <c r="G45" i="1"/>
  <c r="H425" i="1"/>
  <c r="G425" i="1"/>
  <c r="H355" i="1"/>
  <c r="G355" i="1"/>
  <c r="D640" i="4"/>
  <c r="C529" i="1"/>
  <c r="F535" i="4"/>
  <c r="H1124" i="1"/>
  <c r="G1124" i="1"/>
  <c r="D175" i="5"/>
  <c r="H591" i="1"/>
  <c r="G591" i="1"/>
  <c r="D295" i="1"/>
  <c r="E423" i="4"/>
  <c r="E301" i="4"/>
  <c r="D297" i="1" s="1"/>
  <c r="E300" i="4"/>
  <c r="D296" i="1" s="1"/>
  <c r="H1277" i="1"/>
  <c r="G1277" i="1"/>
  <c r="H368" i="1"/>
  <c r="G368" i="1"/>
  <c r="H623" i="1"/>
  <c r="G623" i="1"/>
  <c r="D639" i="4"/>
  <c r="C424" i="1"/>
  <c r="F430" i="4"/>
  <c r="H473" i="1"/>
  <c r="G473" i="1"/>
  <c r="E417" i="4"/>
  <c r="D412" i="1" s="1"/>
  <c r="D303" i="1"/>
  <c r="G303" i="1" s="1"/>
  <c r="E422" i="4"/>
  <c r="F418" i="4"/>
  <c r="C413" i="1"/>
  <c r="H1206" i="1"/>
  <c r="G1206" i="1"/>
  <c r="G1400" i="1"/>
  <c r="H1400" i="1"/>
  <c r="H149" i="1"/>
  <c r="G149" i="1"/>
  <c r="H1299" i="1"/>
  <c r="G1299" i="1"/>
  <c r="H1538" i="1"/>
  <c r="G1538" i="1"/>
  <c r="H485" i="1"/>
  <c r="G485" i="1"/>
  <c r="H1180" i="1"/>
  <c r="G1180" i="1"/>
  <c r="I23" i="3"/>
  <c r="D1074" i="1"/>
  <c r="H121" i="1"/>
  <c r="G121" i="1"/>
  <c r="D299" i="4"/>
  <c r="H18" i="3"/>
  <c r="C148" i="1"/>
  <c r="F152" i="4"/>
  <c r="G345" i="9"/>
  <c r="E345" i="9" s="1"/>
  <c r="C1537" i="1"/>
  <c r="H33" i="3"/>
  <c r="H303" i="1"/>
  <c r="B347" i="9"/>
  <c r="E346" i="9"/>
  <c r="H1536" i="1"/>
  <c r="G1536" i="1"/>
  <c r="H9" i="3"/>
  <c r="H11" i="3" l="1"/>
  <c r="N3" i="9" s="1"/>
  <c r="G1620" i="1"/>
  <c r="E341" i="9"/>
  <c r="F175" i="5"/>
  <c r="C1179" i="1"/>
  <c r="E643" i="4"/>
  <c r="E424" i="4"/>
  <c r="D419" i="1" s="1"/>
  <c r="D417" i="1"/>
  <c r="H529" i="1"/>
  <c r="G529" i="1"/>
  <c r="F640" i="4"/>
  <c r="C634" i="1"/>
  <c r="H412" i="1"/>
  <c r="G412" i="1"/>
  <c r="H413" i="1"/>
  <c r="G413" i="1"/>
  <c r="H1012" i="1"/>
  <c r="G1012" i="1"/>
  <c r="H148" i="1"/>
  <c r="G148" i="1"/>
  <c r="C295" i="1"/>
  <c r="F299" i="4"/>
  <c r="D301" i="4"/>
  <c r="D423" i="4"/>
  <c r="D424" i="4" s="1"/>
  <c r="C1011" i="1"/>
  <c r="G306" i="9"/>
  <c r="E306" i="9" s="1"/>
  <c r="B306" i="9" s="1"/>
  <c r="G299" i="9"/>
  <c r="E299" i="9" s="1"/>
  <c r="F6" i="5"/>
  <c r="H299" i="9"/>
  <c r="D1011" i="1"/>
  <c r="F422" i="4"/>
  <c r="D643" i="4"/>
  <c r="C417" i="1"/>
  <c r="H20" i="9"/>
  <c r="E644" i="4"/>
  <c r="E425" i="4"/>
  <c r="D420" i="1" s="1"/>
  <c r="D418" i="1"/>
  <c r="D300" i="4"/>
  <c r="B345" i="9"/>
  <c r="E344" i="9"/>
  <c r="I10" i="3" s="1"/>
  <c r="H2" i="1"/>
  <c r="G2" i="1"/>
  <c r="H1254" i="1"/>
  <c r="G1254" i="1"/>
  <c r="H424" i="1"/>
  <c r="G424" i="1"/>
  <c r="H1537" i="1"/>
  <c r="G1537" i="1"/>
  <c r="F639" i="4"/>
  <c r="C633" i="1"/>
  <c r="K3" i="9"/>
  <c r="I9" i="3"/>
  <c r="I11" i="3" l="1"/>
  <c r="F424" i="4"/>
  <c r="C419" i="1"/>
  <c r="F300" i="4"/>
  <c r="C296" i="1"/>
  <c r="H634" i="1"/>
  <c r="G634" i="1"/>
  <c r="H633" i="1"/>
  <c r="G633" i="1"/>
  <c r="D645" i="4"/>
  <c r="F643" i="4"/>
  <c r="C637" i="1"/>
  <c r="H295" i="1"/>
  <c r="G295" i="1"/>
  <c r="H8" i="3"/>
  <c r="M3" i="9" s="1"/>
  <c r="G1011" i="1"/>
  <c r="H1011" i="1"/>
  <c r="C297" i="1"/>
  <c r="F301" i="4"/>
  <c r="B299" i="9"/>
  <c r="D638" i="1"/>
  <c r="E646" i="4"/>
  <c r="G417" i="1"/>
  <c r="H417" i="1"/>
  <c r="E645" i="4"/>
  <c r="D637" i="1"/>
  <c r="G20" i="9"/>
  <c r="E20" i="9" s="1"/>
  <c r="B20" i="9" s="1"/>
  <c r="D644" i="4"/>
  <c r="D425" i="4"/>
  <c r="F423" i="4"/>
  <c r="C418" i="1"/>
  <c r="H1179" i="1"/>
  <c r="G1179" i="1"/>
  <c r="H637" i="1" l="1"/>
  <c r="G637" i="1"/>
  <c r="C639" i="1"/>
  <c r="D649" i="4"/>
  <c r="F645" i="4"/>
  <c r="C420" i="1"/>
  <c r="F425" i="4"/>
  <c r="H297" i="1"/>
  <c r="G297" i="1"/>
  <c r="E650" i="4"/>
  <c r="D640" i="1"/>
  <c r="H418" i="1"/>
  <c r="G418" i="1"/>
  <c r="D646" i="4"/>
  <c r="C638" i="1"/>
  <c r="F644" i="4"/>
  <c r="G296" i="1"/>
  <c r="H296" i="1"/>
  <c r="H333" i="9"/>
  <c r="G333" i="9"/>
  <c r="E333" i="9" s="1"/>
  <c r="H419" i="1"/>
  <c r="G419" i="1"/>
  <c r="E649" i="4"/>
  <c r="D639" i="1"/>
  <c r="I20" i="3" l="1"/>
  <c r="D644" i="1"/>
  <c r="H420" i="1"/>
  <c r="G420" i="1"/>
  <c r="H638" i="1"/>
  <c r="G638" i="1"/>
  <c r="H639" i="1"/>
  <c r="G639" i="1"/>
  <c r="I19" i="3"/>
  <c r="D643" i="1"/>
  <c r="F649" i="4"/>
  <c r="C643" i="1"/>
  <c r="H19" i="3"/>
  <c r="D650" i="4"/>
  <c r="C640" i="1"/>
  <c r="F646" i="4"/>
  <c r="G297" i="9"/>
  <c r="E297" i="9" s="1"/>
  <c r="B297" i="9" s="1"/>
  <c r="B333" i="9"/>
  <c r="E298" i="9"/>
  <c r="I8" i="3" s="1"/>
  <c r="H643" i="1" l="1"/>
  <c r="G643" i="1"/>
  <c r="H640" i="1"/>
  <c r="G640" i="1"/>
  <c r="H7" i="3"/>
  <c r="J3" i="9" s="1"/>
  <c r="H20" i="3"/>
  <c r="C644" i="1"/>
  <c r="F650" i="4"/>
  <c r="H22" i="9" l="1"/>
  <c r="K8" i="9"/>
  <c r="I13" i="9"/>
  <c r="H17" i="9"/>
  <c r="I5" i="9"/>
  <c r="I9" i="9"/>
  <c r="J13" i="9"/>
  <c r="I17" i="9"/>
  <c r="K13" i="9"/>
  <c r="J17" i="9"/>
  <c r="G15" i="9"/>
  <c r="J5" i="9"/>
  <c r="J9" i="9"/>
  <c r="G21" i="9"/>
  <c r="J10" i="9"/>
  <c r="J6" i="9"/>
  <c r="G22" i="9"/>
  <c r="K6" i="9"/>
  <c r="M15" i="9"/>
  <c r="I7" i="9"/>
  <c r="G16" i="9"/>
  <c r="H16" i="9"/>
  <c r="K5" i="9"/>
  <c r="K9" i="9"/>
  <c r="I6" i="9"/>
  <c r="H21" i="9"/>
  <c r="L15" i="9"/>
  <c r="G295" i="9"/>
  <c r="K7" i="9"/>
  <c r="J12" i="9"/>
  <c r="G18" i="9"/>
  <c r="H15" i="9"/>
  <c r="K10" i="9"/>
  <c r="K11" i="9"/>
  <c r="L16" i="9"/>
  <c r="H18" i="9"/>
  <c r="I11" i="9"/>
  <c r="H295" i="9"/>
  <c r="J11" i="9"/>
  <c r="L293" i="9"/>
  <c r="F293" i="9" s="1"/>
  <c r="I8" i="9"/>
  <c r="K12" i="9"/>
  <c r="J7" i="9"/>
  <c r="I12" i="9"/>
  <c r="M16" i="9"/>
  <c r="J8" i="9"/>
  <c r="G17" i="9"/>
  <c r="H644" i="1"/>
  <c r="G644" i="1"/>
  <c r="E295" i="9" l="1"/>
  <c r="B295" i="9" s="1"/>
  <c r="E17" i="9"/>
  <c r="B17" i="9" s="1"/>
  <c r="F16" i="9"/>
  <c r="E11" i="9"/>
  <c r="B11" i="9" s="1"/>
  <c r="E6" i="9"/>
  <c r="B6" i="9" s="1"/>
  <c r="E12" i="9"/>
  <c r="B12" i="9" s="1"/>
  <c r="E22" i="9"/>
  <c r="B22" i="9" s="1"/>
  <c r="E15" i="9"/>
  <c r="E16" i="9"/>
  <c r="E7" i="9"/>
  <c r="B7" i="9" s="1"/>
  <c r="E18" i="9"/>
  <c r="B18" i="9" s="1"/>
  <c r="E9" i="9"/>
  <c r="B9" i="9" s="1"/>
  <c r="E5" i="9"/>
  <c r="E23" i="9"/>
  <c r="I7" i="3" s="1"/>
  <c r="E8" i="9"/>
  <c r="B8" i="9" s="1"/>
  <c r="F15" i="9"/>
  <c r="F14" i="9" s="1"/>
  <c r="E10" i="9"/>
  <c r="B10" i="9" s="1"/>
  <c r="E13" i="9"/>
  <c r="B13" i="9" s="1"/>
  <c r="F23" i="9"/>
  <c r="B293" i="9"/>
  <c r="E21" i="9"/>
  <c r="B21" i="9" s="1"/>
  <c r="B16" i="9" l="1"/>
  <c r="F3" i="9"/>
  <c r="B5" i="9"/>
  <c r="E4" i="9"/>
  <c r="B15" i="9"/>
  <c r="E14" i="9"/>
  <c r="I13" i="3" s="1"/>
  <c r="E3" i="9" l="1"/>
</calcChain>
</file>

<file path=xl/sharedStrings.xml><?xml version="1.0" encoding="utf-8"?>
<sst xmlns="http://schemas.openxmlformats.org/spreadsheetml/2006/main" count="4724" uniqueCount="3656">
  <si>
    <t>Obveznik:</t>
  </si>
  <si>
    <t>15171 - Osnovna škola Petra Preradovića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</si>
  <si>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</si>
  <si>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</si>
  <si>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</si>
  <si>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</si>
  <si>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</si>
  <si>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</si>
  <si>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</si>
  <si>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</si>
  <si>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</si>
  <si>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</si>
  <si>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</si>
  <si>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</si>
  <si>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</si>
  <si>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</si>
  <si>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</si>
  <si>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</si>
  <si>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</si>
  <si>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</si>
  <si>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</si>
  <si>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</si>
  <si>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</si>
  <si>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</si>
  <si>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</si>
  <si>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</si>
  <si>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</si>
  <si>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</si>
  <si>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</si>
  <si>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</si>
  <si>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</si>
  <si>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</si>
  <si>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</si>
  <si>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</si>
  <si>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</si>
  <si>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</si>
  <si>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</si>
  <si>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</si>
  <si>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</si>
  <si>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</si>
  <si>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</si>
  <si>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</si>
  <si>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</si>
  <si>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</si>
  <si>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</si>
  <si>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</si>
  <si>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</si>
  <si>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</si>
  <si>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</si>
  <si>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</si>
  <si>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</si>
  <si>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</si>
  <si>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</si>
  <si>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</si>
  <si>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</si>
  <si>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</si>
  <si>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</si>
  <si>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</si>
  <si>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</si>
  <si>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</si>
  <si>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</si>
  <si>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</si>
  <si>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</si>
  <si>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</si>
  <si>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</si>
  <si>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</si>
  <si>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</si>
  <si>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</si>
  <si>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</si>
  <si>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</si>
  <si>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</si>
  <si>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</si>
  <si>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</si>
  <si>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</si>
  <si>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</si>
  <si>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</si>
  <si>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</si>
  <si>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</si>
  <si>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</si>
  <si>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</si>
  <si>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</si>
  <si>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</si>
  <si>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</si>
  <si>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</si>
  <si>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</si>
  <si>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</si>
  <si>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</si>
  <si>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</si>
  <si>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</si>
  <si>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</si>
  <si>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</si>
  <si>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</si>
  <si>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</si>
  <si>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</si>
  <si>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</si>
  <si>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</si>
  <si>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</si>
  <si>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</si>
  <si>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</si>
  <si>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</si>
  <si>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</si>
  <si>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</si>
  <si>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</si>
  <si>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</si>
  <si>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</si>
  <si>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</si>
  <si>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</si>
  <si>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</si>
  <si>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</si>
  <si>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</si>
  <si>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</si>
  <si>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</si>
  <si>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</si>
  <si>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</si>
  <si>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</si>
  <si>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</si>
  <si>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</si>
  <si>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</si>
  <si>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</si>
  <si>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</si>
  <si>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</si>
  <si>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</si>
  <si>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</si>
  <si>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</si>
  <si>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</si>
  <si>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</si>
  <si>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</si>
  <si>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</si>
  <si>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</si>
  <si>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</si>
  <si>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</si>
  <si>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</si>
  <si>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</si>
  <si>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</si>
  <si>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</si>
  <si>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</si>
  <si>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</si>
  <si>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</si>
  <si>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</si>
  <si>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</si>
  <si>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</si>
  <si>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</si>
  <si>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</si>
  <si>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</si>
  <si>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</si>
  <si>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</si>
  <si>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</si>
  <si>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</si>
  <si>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</si>
  <si>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</si>
  <si>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</si>
  <si>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</si>
  <si>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</si>
  <si>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</si>
  <si>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</si>
  <si>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</si>
  <si>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</si>
  <si>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</si>
  <si>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</si>
  <si>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</si>
  <si>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</si>
  <si>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</si>
  <si>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</si>
  <si>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</si>
  <si>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</si>
  <si>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</si>
  <si>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</si>
  <si>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</si>
  <si>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</si>
  <si>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</si>
  <si>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</si>
  <si>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</si>
  <si>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</si>
  <si>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</si>
  <si>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</si>
  <si>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</si>
  <si>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</si>
  <si>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</si>
  <si>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</si>
  <si>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</si>
  <si>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</si>
  <si>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</si>
  <si>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</si>
  <si>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</si>
  <si>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</si>
  <si>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</si>
  <si>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</si>
  <si>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</si>
  <si>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</si>
  <si>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</si>
  <si>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</si>
  <si>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</si>
  <si>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</si>
  <si>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</si>
  <si>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</si>
  <si>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</si>
  <si>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</si>
  <si>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</si>
  <si>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</si>
  <si>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</si>
  <si>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</si>
  <si>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</si>
  <si>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</si>
  <si>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</si>
  <si>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</si>
  <si>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</si>
  <si>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</si>
  <si>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</si>
  <si>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</si>
  <si>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</si>
  <si>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</si>
  <si>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</si>
  <si>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</si>
  <si>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</si>
  <si>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</si>
  <si>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</si>
  <si>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</si>
  <si>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</si>
  <si>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</si>
  <si>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</si>
  <si>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</si>
  <si>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</si>
  <si>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</si>
  <si>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</si>
  <si>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</si>
  <si>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</si>
  <si>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</si>
  <si>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</si>
  <si>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</si>
  <si>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</si>
  <si>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</si>
  <si>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</si>
  <si>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</si>
  <si>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</si>
  <si>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</si>
  <si>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</si>
  <si>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</si>
  <si>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</si>
  <si>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</si>
  <si>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</si>
  <si>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</si>
  <si>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</si>
  <si>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</si>
  <si>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</si>
  <si>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</si>
  <si>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</si>
  <si>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</si>
  <si>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</si>
  <si>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</si>
  <si>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</si>
  <si>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</si>
  <si>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</si>
  <si>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</si>
  <si>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</si>
  <si>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</si>
  <si>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</si>
  <si>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</si>
  <si>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</si>
  <si>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</si>
  <si>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</si>
  <si>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</si>
  <si>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</si>
  <si>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</si>
  <si>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</si>
  <si>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</si>
  <si>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</si>
  <si>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</si>
  <si>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</si>
  <si>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</si>
  <si>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</si>
  <si>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</si>
  <si>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</si>
  <si>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</si>
  <si>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</si>
  <si>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</si>
  <si>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</si>
  <si>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</si>
  <si>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</si>
  <si>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</si>
  <si>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</si>
  <si>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</si>
  <si>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</si>
  <si>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</si>
  <si>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</si>
  <si>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</si>
  <si>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</si>
  <si>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</si>
  <si>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</si>
  <si>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</si>
  <si>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</si>
  <si>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</si>
  <si>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</si>
  <si>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</si>
  <si>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</si>
  <si>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</si>
  <si>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</si>
  <si>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</si>
  <si>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</si>
  <si>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</si>
  <si>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</si>
  <si>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</si>
  <si>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</si>
  <si>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</si>
  <si>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</si>
  <si>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</si>
  <si>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</si>
  <si>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</si>
  <si>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</si>
  <si>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</si>
  <si>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</si>
  <si>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</si>
  <si>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</si>
  <si>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</si>
  <si>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</si>
  <si>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</si>
  <si>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</si>
  <si>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</si>
  <si>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</si>
  <si>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</si>
  <si>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</si>
  <si>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</si>
  <si>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</si>
  <si>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</si>
  <si>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</si>
  <si>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</si>
  <si>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</si>
  <si>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</si>
  <si>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</si>
  <si>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</si>
  <si>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</si>
  <si>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</si>
  <si>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</si>
  <si>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</si>
  <si>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</si>
  <si>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</si>
  <si>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</si>
  <si>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</si>
  <si>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</si>
  <si>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</si>
  <si>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</si>
  <si>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</si>
  <si>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</si>
  <si>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</si>
  <si>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</si>
  <si>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</si>
  <si>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</si>
  <si>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</si>
  <si>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</si>
  <si>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</si>
  <si>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</si>
  <si>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</si>
  <si>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</si>
  <si>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</si>
  <si>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</si>
  <si>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</si>
  <si>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</si>
  <si>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</si>
  <si>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</si>
  <si>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</si>
  <si>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</si>
  <si>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</si>
  <si>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</si>
  <si>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</si>
  <si>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</si>
  <si>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</si>
  <si>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</si>
  <si>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</si>
  <si>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</si>
  <si>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</si>
  <si>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</si>
  <si>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</si>
  <si>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</si>
  <si>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</si>
  <si>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</si>
  <si>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</si>
  <si>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</si>
  <si>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</si>
  <si>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</si>
  <si>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</si>
  <si>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</si>
  <si>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</si>
  <si>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</si>
  <si>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</si>
  <si>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</si>
  <si>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</si>
  <si>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</si>
  <si>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</si>
  <si>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</si>
  <si>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</si>
  <si>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</si>
  <si>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</si>
  <si>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</si>
  <si>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</si>
  <si>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</si>
  <si>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</si>
  <si>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</si>
  <si>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</si>
  <si>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</si>
  <si>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</si>
  <si>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</si>
  <si>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</si>
  <si>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</si>
  <si>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</si>
  <si>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</si>
  <si>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</si>
  <si>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</si>
  <si>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</si>
  <si>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</si>
  <si>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</si>
  <si>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</si>
  <si>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</si>
  <si>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</si>
  <si>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</si>
  <si>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</si>
  <si>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</si>
  <si>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</si>
  <si>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</si>
  <si>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</si>
  <si>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</si>
  <si>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</si>
  <si>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</si>
  <si>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</si>
  <si>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</si>
  <si>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</si>
  <si>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</si>
  <si>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</si>
  <si>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</si>
  <si>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</si>
  <si>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</si>
  <si>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</si>
  <si>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</si>
  <si>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</si>
  <si>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</si>
  <si>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</si>
  <si>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</si>
  <si>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</si>
  <si>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</si>
  <si>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</si>
  <si>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</si>
  <si>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</si>
  <si>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</si>
  <si>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</si>
  <si>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</si>
  <si>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</si>
  <si>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</si>
  <si>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</si>
  <si>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</si>
  <si>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</si>
  <si>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</si>
  <si>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</si>
  <si>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</si>
  <si>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</si>
  <si>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</si>
  <si>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</si>
  <si>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</si>
  <si>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</si>
  <si>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</si>
  <si>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</si>
  <si>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</si>
  <si>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</si>
  <si>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</si>
  <si>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</si>
  <si>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</si>
  <si>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</si>
  <si>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</si>
  <si>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</si>
  <si>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</si>
  <si>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</si>
  <si>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</si>
  <si>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</si>
  <si>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</si>
  <si>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</si>
  <si>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</si>
  <si>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</si>
  <si>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</si>
  <si>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</si>
  <si>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</si>
  <si>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</si>
  <si>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</si>
  <si>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</si>
  <si>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</si>
  <si>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</si>
  <si>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</si>
  <si>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</si>
  <si>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</si>
  <si>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</si>
  <si>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</si>
  <si>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</si>
  <si>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</si>
  <si>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</si>
  <si>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</si>
  <si>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</si>
  <si>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</si>
  <si>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</si>
  <si>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</si>
  <si>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</si>
  <si>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</si>
  <si>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</si>
  <si>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</si>
  <si>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</si>
  <si>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</si>
  <si>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</si>
  <si>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</si>
  <si>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</si>
  <si>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</si>
  <si>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</si>
  <si>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</si>
  <si>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</si>
  <si>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</si>
  <si>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</si>
  <si>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</si>
  <si>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</si>
  <si>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</si>
  <si>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</si>
  <si>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</si>
  <si>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</si>
  <si>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</si>
  <si>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</si>
  <si>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</si>
  <si>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</si>
  <si>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</si>
  <si>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</si>
  <si>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</si>
  <si>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</si>
  <si>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</si>
  <si>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</si>
  <si>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</si>
  <si>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</si>
  <si>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</si>
  <si>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</si>
  <si>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</si>
  <si>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</si>
  <si>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</si>
  <si>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</si>
  <si>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</si>
  <si>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</si>
  <si>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</si>
  <si>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</si>
  <si>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</si>
  <si>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</si>
  <si>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</si>
  <si>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</si>
  <si>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</si>
  <si>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</si>
  <si>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</si>
  <si>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</si>
  <si>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</si>
  <si>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</si>
  <si>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</si>
  <si>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</si>
  <si>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</si>
  <si>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</si>
  <si>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</si>
  <si>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</si>
  <si>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</si>
  <si>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</si>
  <si>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</si>
  <si>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</si>
  <si>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</si>
  <si>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</si>
  <si>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</si>
  <si>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</si>
  <si>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</si>
  <si>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</si>
  <si>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</si>
  <si>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</si>
  <si>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</si>
  <si>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</si>
  <si>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</si>
  <si>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</si>
  <si>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</si>
  <si>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</si>
  <si>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</si>
  <si>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</si>
  <si>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</si>
  <si>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</si>
  <si>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</si>
  <si>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</si>
  <si>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</si>
  <si>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</si>
  <si>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</si>
  <si>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</si>
  <si>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</si>
  <si>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</si>
  <si>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</si>
  <si>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</si>
  <si>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</si>
  <si>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</si>
  <si>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</si>
  <si>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</si>
  <si>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</si>
  <si>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</si>
  <si>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</si>
  <si>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</si>
  <si>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</si>
  <si>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</si>
  <si>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</si>
  <si>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</si>
  <si>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</si>
  <si>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</si>
  <si>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</si>
  <si>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</si>
  <si>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</si>
  <si>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</si>
  <si>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</si>
  <si>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</si>
  <si>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</si>
  <si>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</si>
  <si>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</si>
  <si>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</si>
  <si>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</si>
  <si>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</si>
  <si>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</si>
  <si>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</si>
  <si>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</si>
  <si>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</si>
  <si>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</si>
  <si>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</si>
  <si>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</si>
  <si>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</si>
  <si>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</si>
  <si>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</si>
  <si>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</si>
  <si>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</si>
  <si>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</si>
  <si>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</si>
  <si>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</si>
  <si>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</si>
  <si>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</si>
  <si>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</si>
  <si>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</si>
  <si>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</si>
  <si>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</si>
  <si>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</si>
  <si>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</si>
  <si>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</si>
  <si>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</si>
  <si>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</si>
  <si>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</si>
  <si>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</si>
  <si>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</si>
  <si>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</si>
  <si>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</si>
  <si>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</si>
  <si>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</si>
  <si>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</si>
  <si>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</si>
  <si>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</si>
  <si>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</si>
  <si>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</si>
  <si>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</si>
  <si>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</si>
  <si>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</si>
  <si>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</si>
  <si>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</si>
  <si>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</si>
  <si>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</si>
  <si>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</si>
  <si>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</si>
  <si>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</si>
  <si>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</si>
  <si>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</si>
  <si>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</si>
  <si>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</si>
  <si>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</si>
  <si>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</si>
  <si>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</si>
  <si>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</si>
  <si>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</si>
  <si>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</si>
  <si>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</si>
  <si>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</si>
  <si>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</si>
  <si>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</si>
  <si>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</si>
  <si>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</si>
  <si>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</si>
  <si>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</si>
  <si>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</si>
  <si>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</si>
  <si>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</si>
  <si>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</si>
  <si>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</si>
  <si>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</si>
  <si>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</si>
  <si>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</si>
  <si>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</si>
  <si>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</si>
  <si>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</si>
  <si>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</si>
  <si>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</si>
  <si>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</si>
  <si>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</si>
  <si>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</si>
  <si>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</si>
  <si>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</si>
  <si>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</si>
  <si>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</si>
  <si>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</si>
  <si>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</si>
  <si>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</si>
  <si>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</si>
  <si>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</si>
  <si>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</si>
  <si>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</si>
  <si>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</si>
  <si>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</si>
  <si>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</si>
  <si>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</si>
  <si>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</si>
  <si>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</si>
  <si>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</si>
  <si>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</si>
  <si>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</si>
  <si>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</si>
  <si>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</si>
  <si>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</si>
  <si>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</si>
  <si>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</si>
  <si>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</si>
  <si>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</si>
  <si>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</si>
  <si>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</si>
  <si>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</si>
  <si>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</si>
  <si>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</si>
  <si>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</si>
  <si>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</si>
  <si>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</si>
  <si>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</si>
  <si>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</si>
  <si>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</si>
  <si>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</si>
  <si>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</si>
  <si>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</si>
  <si>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</si>
  <si>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</si>
  <si>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</si>
  <si>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</si>
  <si>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</si>
  <si>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</si>
  <si>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</si>
  <si>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</si>
  <si>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</si>
  <si>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</si>
  <si>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</si>
  <si>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</si>
  <si>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</si>
  <si>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</si>
  <si>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</si>
  <si>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</si>
  <si>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</si>
  <si>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</si>
  <si>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</si>
  <si>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</si>
  <si>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</si>
  <si>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</si>
  <si>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</si>
  <si>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</si>
  <si>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</si>
  <si>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</si>
  <si>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</si>
  <si>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</si>
  <si>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</si>
  <si>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</si>
  <si>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</si>
  <si>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</si>
  <si>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</si>
  <si>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</si>
  <si>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</si>
  <si>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</si>
  <si>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</si>
  <si>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</si>
  <si>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</si>
  <si>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</si>
  <si>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</si>
  <si>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</si>
  <si>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</si>
  <si>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</si>
  <si>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</si>
  <si>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</si>
  <si>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</si>
  <si>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</si>
  <si>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</si>
  <si>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</si>
  <si>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</si>
  <si>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</si>
  <si>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</si>
  <si>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</si>
  <si>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</si>
  <si>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</si>
  <si>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</si>
  <si>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</si>
  <si>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</si>
  <si>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</si>
  <si>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</si>
  <si>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</si>
  <si>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</si>
  <si>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</si>
  <si>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</si>
  <si>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</si>
  <si>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</si>
  <si>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</si>
  <si>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</si>
  <si>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</si>
  <si>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</si>
  <si>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</si>
  <si>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</si>
  <si>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</si>
  <si>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</si>
  <si>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</si>
  <si>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</si>
  <si>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</si>
  <si>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</si>
  <si>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</si>
  <si>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</si>
  <si>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</si>
  <si>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</si>
  <si>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</si>
  <si>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</si>
  <si>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</si>
  <si>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</si>
  <si>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</si>
  <si>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</si>
  <si>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</si>
  <si>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</si>
  <si>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</si>
  <si>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</si>
  <si>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</si>
  <si>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</si>
  <si>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</si>
  <si>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</si>
  <si>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</si>
  <si>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</si>
  <si>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</si>
  <si>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</si>
  <si>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</si>
  <si>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</si>
  <si>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</si>
  <si>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</si>
  <si>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</si>
  <si>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</si>
  <si>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</si>
  <si>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</si>
  <si>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</si>
  <si>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</si>
  <si>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</si>
  <si>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</si>
  <si>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</si>
  <si>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</si>
  <si>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</si>
  <si>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</si>
  <si>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</si>
  <si>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</si>
  <si>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</si>
  <si>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</si>
  <si>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</si>
  <si>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</si>
  <si>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</si>
  <si>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</si>
  <si>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</si>
  <si>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</si>
  <si>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</si>
  <si>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</si>
  <si>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</si>
  <si>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</si>
  <si>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</si>
  <si>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</si>
  <si>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</si>
  <si>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</si>
  <si>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</si>
  <si>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</si>
  <si>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</si>
  <si>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</si>
  <si>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</si>
  <si>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</si>
  <si>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</si>
  <si>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</si>
  <si>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</si>
  <si>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</si>
  <si>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</si>
  <si>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</si>
  <si>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</si>
  <si>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</si>
  <si>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</si>
  <si>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</si>
  <si>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</si>
  <si>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</si>
  <si>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</si>
  <si>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</si>
  <si>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</si>
  <si>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</si>
  <si>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</si>
  <si>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</si>
  <si>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</si>
  <si>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</si>
  <si>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</si>
  <si>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</si>
  <si>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</si>
  <si>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</si>
  <si>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</si>
  <si>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</si>
  <si>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</si>
  <si>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</si>
  <si>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</si>
  <si>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</si>
  <si>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</si>
  <si>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</si>
  <si>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</si>
  <si>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</si>
  <si>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</si>
  <si>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</si>
  <si>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</si>
  <si>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</si>
  <si>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</si>
  <si>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</si>
  <si>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</si>
  <si>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</si>
  <si>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</si>
  <si>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</si>
  <si>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</si>
  <si>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</si>
  <si>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</si>
  <si>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</si>
  <si>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</si>
  <si>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</si>
  <si>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</si>
  <si>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</si>
  <si>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</si>
  <si>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</si>
  <si>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</si>
  <si>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</si>
  <si>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</si>
  <si>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</si>
  <si>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</si>
  <si>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</si>
  <si>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</si>
  <si>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</si>
  <si>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</si>
  <si>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</si>
  <si>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</si>
  <si>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</si>
  <si>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</si>
  <si>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</si>
  <si>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</si>
  <si>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</si>
  <si>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</si>
  <si>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</si>
  <si>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</si>
  <si>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</si>
  <si>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</si>
  <si>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</si>
  <si>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</si>
  <si>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</si>
  <si>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</si>
  <si>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</si>
  <si>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</si>
  <si>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</si>
  <si>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</si>
  <si>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</si>
  <si>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</si>
  <si>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</si>
  <si>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</si>
  <si>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</si>
  <si>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</si>
  <si>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</si>
  <si>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</si>
  <si>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</si>
  <si>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</si>
  <si>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</si>
  <si>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</si>
  <si>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</si>
  <si>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</si>
  <si>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</si>
  <si>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</si>
  <si>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</si>
  <si>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</si>
  <si>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</si>
  <si>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</si>
  <si>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</si>
  <si>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</si>
  <si>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</si>
  <si>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</si>
  <si>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</si>
  <si>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</si>
  <si>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</si>
  <si>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</si>
  <si>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</si>
  <si>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</si>
  <si>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</si>
  <si>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</si>
  <si>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</si>
  <si>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</si>
  <si>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</si>
  <si>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</si>
  <si>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</si>
  <si>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</si>
  <si>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</si>
  <si>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</si>
  <si>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</si>
  <si>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</si>
  <si>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</si>
  <si>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</si>
  <si>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</si>
  <si>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</si>
  <si>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</si>
  <si>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</si>
  <si>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</si>
  <si>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</si>
  <si>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</si>
  <si>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</si>
  <si>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</si>
  <si>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</si>
  <si>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</si>
  <si>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</si>
  <si>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</si>
  <si>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</si>
  <si>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</si>
  <si>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</si>
  <si>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</si>
  <si>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</si>
  <si>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</si>
  <si>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</si>
  <si>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</si>
  <si>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</si>
  <si>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</si>
  <si>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</si>
  <si>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</si>
  <si>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</si>
  <si>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</si>
  <si>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</si>
  <si>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</si>
  <si>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</si>
  <si>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</si>
  <si>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</si>
  <si>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</si>
  <si>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</si>
  <si>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</si>
  <si>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</si>
  <si>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</si>
  <si>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</si>
  <si>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</si>
  <si>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</si>
  <si>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</si>
  <si>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</si>
  <si>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</si>
  <si>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</si>
  <si>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</si>
  <si>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</si>
  <si>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</si>
  <si>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</si>
  <si>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</si>
  <si>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</si>
  <si>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</si>
  <si>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</si>
  <si>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</si>
  <si>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</si>
  <si>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</si>
  <si>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</si>
  <si>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</si>
  <si>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</si>
  <si>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</si>
  <si>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</si>
  <si>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</si>
  <si>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</si>
  <si>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</si>
  <si>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</si>
  <si>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</si>
  <si>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</si>
  <si>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</si>
  <si>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</si>
  <si>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</si>
  <si>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</si>
  <si>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</si>
  <si>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</si>
  <si>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</si>
  <si>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</si>
  <si>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</si>
  <si>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</si>
  <si>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</si>
  <si>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</si>
  <si>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</si>
  <si>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</si>
  <si>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</si>
  <si>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</si>
  <si>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</si>
  <si>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</si>
  <si>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</si>
  <si>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</si>
  <si>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</si>
  <si>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</si>
  <si>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</si>
  <si>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</si>
  <si>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</si>
  <si>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</si>
  <si>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</si>
  <si>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</si>
  <si>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</si>
  <si>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</si>
  <si>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</si>
  <si>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</si>
  <si>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</si>
  <si>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</si>
  <si>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</si>
  <si>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</si>
  <si>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</si>
  <si>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</si>
  <si>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</si>
  <si>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</si>
  <si>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</si>
  <si>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</si>
  <si>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</si>
  <si>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</si>
  <si>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</si>
  <si>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</si>
  <si>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</si>
  <si>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</si>
  <si>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</si>
  <si>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</si>
  <si>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</si>
  <si>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</si>
  <si>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</si>
  <si>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</si>
  <si>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</si>
  <si>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</si>
  <si>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</si>
  <si>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</si>
  <si>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</si>
  <si>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</si>
  <si>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</si>
  <si>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</si>
  <si>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</si>
  <si>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</si>
  <si>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</si>
  <si>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</si>
  <si>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</si>
  <si>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</si>
  <si>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</si>
  <si>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</si>
  <si>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</si>
  <si>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</si>
  <si>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</si>
  <si>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</si>
  <si>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</si>
  <si>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</si>
  <si>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</si>
  <si>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</si>
  <si>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</si>
  <si>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</si>
  <si>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</si>
  <si>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</si>
  <si>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</si>
  <si>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</si>
  <si>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</si>
  <si>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</si>
  <si>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</si>
  <si>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</si>
  <si>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</si>
  <si>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</si>
  <si>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</si>
  <si>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</si>
  <si>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</si>
  <si>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</si>
  <si>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</si>
  <si>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</si>
  <si>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</si>
  <si>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</si>
  <si>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</si>
  <si>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</si>
  <si>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</si>
  <si>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</si>
  <si>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</si>
  <si>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</si>
  <si>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</si>
  <si>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</si>
  <si>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</si>
  <si>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</si>
  <si>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</si>
  <si>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</si>
  <si>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</si>
  <si>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</si>
  <si>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</si>
  <si>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</si>
  <si>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</si>
  <si>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</si>
  <si>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</si>
  <si>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</si>
  <si>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</si>
  <si>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</si>
  <si>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</si>
  <si>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</si>
  <si>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</si>
  <si>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</si>
  <si>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</si>
  <si>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</si>
  <si>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</si>
  <si>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</si>
  <si>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</si>
  <si>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</si>
  <si>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</si>
  <si>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</si>
  <si>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</si>
  <si>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</si>
  <si>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</si>
  <si>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</si>
  <si>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</si>
  <si>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</si>
  <si>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</si>
  <si>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</si>
  <si>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</si>
  <si>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</si>
  <si>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</si>
  <si>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</si>
  <si>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</si>
  <si>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</si>
  <si>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</si>
  <si>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</si>
  <si>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</si>
  <si>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</si>
  <si>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</si>
  <si>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</si>
  <si>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</si>
  <si>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</si>
  <si>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</si>
  <si>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</si>
  <si>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</si>
  <si>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</si>
  <si>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</si>
  <si>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</si>
  <si>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</si>
  <si>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</si>
  <si>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</si>
  <si>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</si>
  <si>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</si>
  <si>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</si>
  <si>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</si>
  <si>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</si>
  <si>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</si>
  <si>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</si>
  <si>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</si>
  <si>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</si>
  <si>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</si>
  <si>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</si>
  <si>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</si>
  <si>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</si>
  <si>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</si>
  <si>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</si>
  <si>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</si>
  <si>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</si>
  <si>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</si>
  <si>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</si>
  <si>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</si>
  <si>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</si>
  <si>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</si>
  <si>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</si>
  <si>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</si>
  <si>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</si>
  <si>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</si>
  <si>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</si>
  <si>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</si>
  <si>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</si>
  <si>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</si>
  <si>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</si>
  <si>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</si>
  <si>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</si>
  <si>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</si>
  <si>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</si>
  <si>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</si>
  <si>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</si>
  <si>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</si>
  <si>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</si>
  <si>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</si>
  <si>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</si>
  <si>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</si>
  <si>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</si>
  <si>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</si>
  <si>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</si>
  <si>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</si>
  <si>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</si>
  <si>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</si>
  <si>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</si>
  <si>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</si>
  <si>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</si>
  <si>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</si>
  <si>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</si>
  <si>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</si>
  <si>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</si>
  <si>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</si>
  <si>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</si>
  <si>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</si>
  <si>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</si>
  <si>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</si>
  <si>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</si>
  <si>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</si>
  <si>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</si>
  <si>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</si>
  <si>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</si>
  <si>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</si>
  <si>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</si>
  <si>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</si>
  <si>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</si>
  <si>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</si>
  <si>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</si>
  <si>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</si>
  <si>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</si>
  <si>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</si>
  <si>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</si>
  <si>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</si>
  <si>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</si>
  <si>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</si>
  <si>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</si>
  <si>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</si>
  <si>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</si>
  <si>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</si>
  <si>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</si>
  <si>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</si>
  <si>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</si>
  <si>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</si>
  <si>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</si>
  <si>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</si>
  <si>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</si>
  <si>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</si>
  <si>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</si>
  <si>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</si>
  <si>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</si>
  <si>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</si>
  <si>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</si>
  <si>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</si>
  <si>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</si>
  <si>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</si>
  <si>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</si>
  <si>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</si>
  <si>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</si>
  <si>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</si>
  <si>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</si>
  <si>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</si>
  <si>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</si>
  <si>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</si>
  <si>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</si>
  <si>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</si>
  <si>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</si>
  <si>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</si>
  <si>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</si>
  <si>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</si>
  <si>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</si>
  <si>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</si>
  <si>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</si>
  <si>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</si>
  <si>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</si>
  <si>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</si>
  <si>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</si>
  <si>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</si>
  <si>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</si>
  <si>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</si>
  <si>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</si>
  <si>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</si>
  <si>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</si>
  <si>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</si>
  <si>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</si>
  <si>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</si>
  <si>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</si>
  <si>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</si>
  <si>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</si>
  <si>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</si>
  <si>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</si>
  <si>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</si>
  <si>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</si>
  <si>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</si>
  <si>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</si>
  <si>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</si>
  <si>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</si>
  <si>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</si>
  <si>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</si>
  <si>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</si>
  <si>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</si>
  <si>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</si>
  <si>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</si>
  <si>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</si>
  <si>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</si>
  <si>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</si>
  <si>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</si>
  <si>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</si>
  <si>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</si>
  <si>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</si>
  <si>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</si>
  <si>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</si>
  <si>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</si>
  <si>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</si>
  <si>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</si>
  <si>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</si>
  <si>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</si>
  <si>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</si>
  <si>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</si>
  <si>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</si>
  <si>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</si>
  <si>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</si>
  <si>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</si>
  <si>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</si>
  <si>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</si>
  <si>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</si>
  <si>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</si>
  <si>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</si>
  <si>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</si>
  <si>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</si>
  <si>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</si>
  <si>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</si>
  <si>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</si>
  <si>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</si>
  <si>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</si>
  <si>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</si>
  <si>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</si>
  <si>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</si>
  <si>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</si>
  <si>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</si>
  <si>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</si>
  <si>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</si>
  <si>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</si>
  <si>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</si>
  <si>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</si>
  <si>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</si>
  <si>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</si>
  <si>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</si>
  <si>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</si>
  <si>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</si>
  <si>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</si>
  <si>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</si>
  <si>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</si>
  <si>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</si>
  <si>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</si>
  <si>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</si>
  <si>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</si>
  <si>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</si>
  <si>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</si>
  <si>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</si>
  <si>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</si>
  <si>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</si>
  <si>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</si>
  <si>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</si>
  <si>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</si>
  <si>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</si>
  <si>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</si>
  <si>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</si>
  <si>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</si>
  <si>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</si>
  <si>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</si>
  <si>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</si>
  <si>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</si>
  <si>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</si>
  <si>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</si>
  <si>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</si>
  <si>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</si>
  <si>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</si>
  <si>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</si>
  <si>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</si>
  <si>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</si>
  <si>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</si>
  <si>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</si>
  <si>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</si>
  <si>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</si>
  <si>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</si>
  <si>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</si>
  <si>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</si>
  <si>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</si>
  <si>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</si>
  <si>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</si>
  <si>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</si>
  <si>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</si>
  <si>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</si>
  <si>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</si>
  <si>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</si>
  <si>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</si>
  <si>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</si>
  <si>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</si>
  <si>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</si>
  <si>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</si>
  <si>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</si>
  <si>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</si>
  <si>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</si>
  <si>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</si>
  <si>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</si>
  <si>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</si>
  <si>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</si>
  <si>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</si>
  <si>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</si>
  <si>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</si>
  <si>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</si>
  <si>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</si>
  <si>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</si>
  <si>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</si>
  <si>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</si>
  <si>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</si>
  <si>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</si>
  <si>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</si>
  <si>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</si>
  <si>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</si>
  <si>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</si>
  <si>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</si>
  <si>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</si>
  <si>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</si>
  <si>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</si>
  <si>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</si>
  <si>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</si>
  <si>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</si>
  <si>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</si>
  <si>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</si>
  <si>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</si>
  <si>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</si>
  <si>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</si>
  <si>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</si>
  <si>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</si>
  <si>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</si>
  <si>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</si>
  <si>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</si>
  <si>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</si>
  <si>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</si>
  <si>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</si>
  <si>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</si>
  <si>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</si>
  <si>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</si>
  <si>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</si>
  <si>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</si>
  <si>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</si>
  <si>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</si>
  <si>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</si>
  <si>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</si>
  <si>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</si>
  <si>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</si>
  <si>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</si>
  <si>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</si>
  <si>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</si>
  <si>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</si>
  <si>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</si>
  <si>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</si>
  <si>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</si>
  <si>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</si>
  <si>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</si>
  <si>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</si>
  <si>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</si>
  <si>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</si>
  <si>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</si>
  <si>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</si>
  <si>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</si>
  <si>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</si>
  <si>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</si>
  <si>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</si>
  <si>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</si>
  <si>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</si>
  <si>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</si>
  <si>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</si>
  <si>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</si>
  <si>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</si>
  <si>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</si>
  <si>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</si>
  <si>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</si>
  <si>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</si>
  <si>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</si>
  <si>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</si>
  <si>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</si>
  <si>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</si>
  <si>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</si>
  <si>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</si>
  <si>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</si>
  <si>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</si>
  <si>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</si>
  <si>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</si>
  <si>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</si>
  <si>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</si>
  <si>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</si>
  <si>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</si>
  <si>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</si>
  <si>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</si>
  <si>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</si>
  <si>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</si>
  <si>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</si>
  <si>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</si>
  <si>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</si>
  <si>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</si>
  <si>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</si>
  <si>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</si>
  <si>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</si>
  <si>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</si>
  <si>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</si>
  <si>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</si>
  <si>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</si>
  <si>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</si>
  <si>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</si>
  <si>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</si>
  <si>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</si>
  <si>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</si>
  <si>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</si>
  <si>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</si>
  <si>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</si>
  <si>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</si>
  <si>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</si>
  <si>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</si>
  <si>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</si>
  <si>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</si>
  <si>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</si>
  <si>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</si>
  <si>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</si>
  <si>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</si>
  <si>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</si>
  <si>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</si>
  <si>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</si>
  <si>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</si>
  <si>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</si>
  <si>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</si>
  <si>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</si>
  <si>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</si>
  <si>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</si>
  <si>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</si>
  <si>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</si>
  <si>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</si>
  <si>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</si>
  <si>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</si>
  <si>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</si>
  <si>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</si>
  <si>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</si>
  <si>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</si>
  <si>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</si>
  <si>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</si>
  <si>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</si>
  <si>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</si>
  <si>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</si>
  <si>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</si>
  <si>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</si>
  <si>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</si>
  <si>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</si>
  <si>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</si>
  <si>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</si>
  <si>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</si>
  <si>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</si>
  <si>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</si>
  <si>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</si>
  <si>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</si>
  <si>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</si>
  <si>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</si>
  <si>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</si>
  <si>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</si>
  <si>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</si>
  <si>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</si>
  <si>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</si>
  <si>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</si>
  <si>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</si>
  <si>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</si>
  <si>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</si>
  <si>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</si>
  <si>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</si>
  <si>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</si>
  <si>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</si>
  <si>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</si>
  <si>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</si>
  <si>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</si>
  <si>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</si>
  <si>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</si>
  <si>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</si>
  <si>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</si>
  <si>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</si>
  <si>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</si>
  <si>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</si>
  <si>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</si>
  <si>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</si>
  <si>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</si>
  <si>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</si>
  <si>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</si>
  <si>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</si>
  <si>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</si>
  <si>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</si>
  <si>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</si>
  <si>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</si>
  <si>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</si>
  <si>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</si>
  <si>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</si>
  <si>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</si>
  <si>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</si>
  <si>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</si>
  <si>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</si>
  <si>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</si>
  <si>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</si>
  <si>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</si>
  <si>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</si>
  <si>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</si>
  <si>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</si>
  <si>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</si>
  <si>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</si>
  <si>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</si>
  <si>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</si>
  <si>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</si>
  <si>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</si>
  <si>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</si>
  <si>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</si>
  <si>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</si>
  <si>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</si>
  <si>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</si>
  <si>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</si>
  <si>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</si>
  <si>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</si>
  <si>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</si>
  <si>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</si>
  <si>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</si>
  <si>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</si>
  <si>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</si>
  <si>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</si>
  <si>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</si>
  <si>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</si>
  <si>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</si>
  <si>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</si>
  <si>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</si>
  <si>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</si>
  <si>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</si>
  <si>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</si>
  <si>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</si>
  <si>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</si>
  <si>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</si>
  <si>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</si>
  <si>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</si>
  <si>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</si>
  <si>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</si>
  <si>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</si>
  <si>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</si>
  <si>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</si>
  <si>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</si>
  <si>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</si>
  <si>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</si>
  <si>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</si>
  <si>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</si>
  <si>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</si>
  <si>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</si>
  <si>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</si>
  <si>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</si>
  <si>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</si>
  <si>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</si>
  <si>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</si>
  <si>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</si>
  <si>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</si>
  <si>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</si>
  <si>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</si>
  <si>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</si>
  <si>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</si>
  <si>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</si>
  <si>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</si>
  <si>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</si>
  <si>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</si>
  <si>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</si>
  <si>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</si>
  <si>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</si>
  <si>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</si>
  <si>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</si>
  <si>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</si>
  <si>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</si>
  <si>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</si>
  <si>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</si>
  <si>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</si>
  <si>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</si>
  <si>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</si>
  <si>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</si>
  <si>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</si>
  <si>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</si>
  <si>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</si>
  <si>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</si>
  <si>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</si>
  <si>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</si>
  <si>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</si>
  <si>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</si>
  <si>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</si>
  <si>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</si>
  <si>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</si>
  <si>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</si>
  <si>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</si>
  <si>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</si>
  <si>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</si>
  <si>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</si>
  <si>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</si>
  <si>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</si>
  <si>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</si>
  <si>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</si>
  <si>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</si>
  <si>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</si>
  <si>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</si>
  <si>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</si>
  <si>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</si>
  <si>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</si>
  <si>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</si>
  <si>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</si>
  <si>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</si>
  <si>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</si>
  <si>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</si>
  <si>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</si>
  <si>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</si>
  <si>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</si>
  <si>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</si>
  <si>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</si>
  <si>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</si>
  <si>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</si>
  <si>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</si>
  <si>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</si>
  <si>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</si>
  <si>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</si>
  <si>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</si>
  <si>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</si>
  <si>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</si>
  <si>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</si>
  <si>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</si>
  <si>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</si>
  <si>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</si>
  <si>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</si>
  <si>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</si>
  <si>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</si>
  <si>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</si>
  <si>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</si>
  <si>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</si>
  <si>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</si>
  <si>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</si>
  <si>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</si>
  <si>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</si>
  <si>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</si>
  <si>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</si>
  <si>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</si>
  <si>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</si>
  <si>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</si>
  <si>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</si>
  <si>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</si>
  <si>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</si>
  <si>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</si>
  <si>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</si>
  <si>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</si>
  <si>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</si>
  <si>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</si>
  <si>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</si>
  <si>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</si>
  <si>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</si>
  <si>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</si>
  <si>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</si>
  <si>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</si>
  <si>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</si>
  <si>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</si>
  <si>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</si>
  <si>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</si>
  <si>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</si>
  <si>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</si>
  <si>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</si>
  <si>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</si>
  <si>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</si>
  <si>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</si>
  <si>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</si>
  <si>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</si>
  <si>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</si>
  <si>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</si>
  <si>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</si>
  <si>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</si>
  <si>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</si>
  <si>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</si>
  <si>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</si>
  <si>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</si>
  <si>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</si>
  <si>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</si>
  <si>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</si>
  <si>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</si>
  <si>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</si>
  <si>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</si>
  <si>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</si>
  <si>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</si>
  <si>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</si>
  <si>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</si>
  <si>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</si>
  <si>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</si>
  <si>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</si>
  <si>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</si>
  <si>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</si>
  <si>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</si>
  <si>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</si>
  <si>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</si>
  <si>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</si>
  <si>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</si>
  <si>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</si>
  <si>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</si>
  <si>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</si>
  <si>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</si>
  <si>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</si>
  <si>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</si>
  <si>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</si>
  <si>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</si>
  <si>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</si>
  <si>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</si>
  <si>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</si>
  <si>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</si>
  <si>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</si>
  <si>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</si>
  <si>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</si>
  <si>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</si>
  <si>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</si>
  <si>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</si>
  <si>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</si>
  <si>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</si>
  <si>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</si>
  <si>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</si>
  <si>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</si>
  <si>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</si>
  <si>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</si>
  <si>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</si>
  <si>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</si>
  <si>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</si>
  <si>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</si>
  <si>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</si>
  <si>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</si>
  <si>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</si>
  <si>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</si>
  <si>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</si>
  <si>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</si>
  <si>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</si>
  <si>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</si>
  <si>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</si>
  <si>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</si>
  <si>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</si>
  <si>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</si>
  <si>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</si>
  <si>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</si>
  <si>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</si>
  <si>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</si>
  <si>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</si>
  <si>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</si>
  <si>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</si>
  <si>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</si>
  <si>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</si>
  <si>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</si>
  <si>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</si>
  <si>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</si>
  <si>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</si>
  <si>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</si>
  <si>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</si>
  <si>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</si>
  <si>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</si>
  <si>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</si>
  <si>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</si>
  <si>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</si>
  <si>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</si>
  <si>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</si>
  <si>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</si>
  <si>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</si>
  <si>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</si>
  <si>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</si>
  <si>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</si>
  <si>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</si>
  <si>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</si>
  <si>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</si>
  <si>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</si>
  <si>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</si>
  <si>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</si>
  <si>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</si>
  <si>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</si>
  <si>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</si>
  <si>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</si>
  <si>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</si>
  <si>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</si>
  <si>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</si>
  <si>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</si>
  <si>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</si>
  <si>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</si>
  <si>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</si>
  <si>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</si>
  <si>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</si>
  <si>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</si>
  <si>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</si>
  <si>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</si>
  <si>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</si>
  <si>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</si>
  <si>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</si>
  <si>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</si>
  <si>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</si>
  <si>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</si>
  <si>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</si>
  <si>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</si>
  <si>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</si>
  <si>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</si>
  <si>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</si>
  <si>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</si>
  <si>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</si>
  <si>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</si>
  <si>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</si>
  <si>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</si>
  <si>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</si>
  <si>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</si>
  <si>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</si>
  <si>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</si>
  <si>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</si>
  <si>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</si>
  <si>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</si>
  <si>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</si>
  <si>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</si>
  <si>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</si>
  <si>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</si>
  <si>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</si>
  <si>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</si>
  <si>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</si>
  <si>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</si>
  <si>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</si>
  <si>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</si>
  <si>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</si>
  <si>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</si>
  <si>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</si>
  <si>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</si>
  <si>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</si>
  <si>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</si>
  <si>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</si>
  <si>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</si>
  <si>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</si>
  <si>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</si>
  <si>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</si>
  <si>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</si>
  <si>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</si>
  <si>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</si>
  <si>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</si>
  <si>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</si>
  <si>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</si>
  <si>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</si>
  <si>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</si>
  <si>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</si>
  <si>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</si>
  <si>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</si>
  <si>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</si>
  <si>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</si>
  <si>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</si>
  <si>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</si>
  <si>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</si>
  <si>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</si>
  <si>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</si>
  <si>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</si>
  <si>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</si>
  <si>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</si>
  <si>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</si>
  <si>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</si>
  <si>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</si>
  <si>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</si>
  <si>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</si>
  <si>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</si>
  <si>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</si>
  <si>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</si>
  <si>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</si>
  <si>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</si>
  <si>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</si>
  <si>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</si>
  <si>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</si>
  <si>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</si>
  <si>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</si>
  <si>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</si>
  <si>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</si>
  <si>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</si>
  <si>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</si>
  <si>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</si>
  <si>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</si>
  <si>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</si>
  <si>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</si>
  <si>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</si>
  <si>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</si>
  <si>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</si>
  <si>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</si>
  <si>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</si>
  <si>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</si>
  <si>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</si>
  <si>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</si>
  <si>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</si>
  <si>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</si>
  <si>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</si>
  <si>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</si>
  <si>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</si>
  <si>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</si>
  <si>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</si>
  <si>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</si>
  <si>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</si>
  <si>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</si>
  <si>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</si>
  <si>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</si>
  <si>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</si>
  <si>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</si>
  <si>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</si>
  <si>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</si>
  <si>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</si>
  <si>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</si>
  <si>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</si>
  <si>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</si>
  <si>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</si>
  <si>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</si>
  <si>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</si>
  <si>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</si>
  <si>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</si>
  <si>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</si>
  <si>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</si>
  <si>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</si>
  <si>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</si>
  <si>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</si>
  <si>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</si>
  <si>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</si>
  <si>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</si>
  <si>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</si>
  <si>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</si>
  <si>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</si>
  <si>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</si>
  <si>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</si>
  <si>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</si>
  <si>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</si>
  <si>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</si>
  <si>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</si>
  <si>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</si>
  <si>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</si>
  <si>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</si>
  <si>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</si>
  <si>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</si>
  <si>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</si>
  <si>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</si>
  <si>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</si>
  <si>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</si>
  <si>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</si>
  <si>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</si>
  <si>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</si>
  <si>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</si>
  <si>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</si>
  <si>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</si>
  <si>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</si>
  <si>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</si>
  <si>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</si>
  <si>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</si>
  <si>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</si>
  <si>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</si>
  <si>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</si>
  <si>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</si>
  <si>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</si>
  <si>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</si>
  <si>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</si>
  <si>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</si>
  <si>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</si>
  <si>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</si>
  <si>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</si>
  <si>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</si>
  <si>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</si>
  <si>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</si>
  <si>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</si>
  <si>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</si>
  <si>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</si>
  <si>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</si>
  <si>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</si>
  <si>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</si>
  <si>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</si>
  <si>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</si>
  <si>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</si>
  <si>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</si>
  <si>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</si>
  <si>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</si>
  <si>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</si>
  <si>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</si>
  <si>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</si>
  <si>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</si>
  <si>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</si>
  <si>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</si>
  <si>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</si>
  <si>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</si>
  <si>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</si>
  <si>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</si>
  <si>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</si>
  <si>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</si>
  <si>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</si>
  <si>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</si>
  <si>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</si>
  <si>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</si>
  <si>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</si>
  <si>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</si>
  <si>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</si>
  <si>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</si>
  <si>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</si>
  <si>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</si>
  <si>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</si>
  <si>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</si>
  <si>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</si>
  <si>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</si>
  <si>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</si>
  <si>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</si>
  <si>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</si>
  <si>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</si>
  <si>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</si>
  <si>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</si>
  <si>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</si>
  <si>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</si>
  <si>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</si>
  <si>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</si>
  <si>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</si>
  <si>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</si>
  <si>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</si>
  <si>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</si>
  <si>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</si>
  <si>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</si>
  <si>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</si>
  <si>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</si>
  <si>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</si>
  <si>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</si>
  <si>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</si>
  <si>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</si>
  <si>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</si>
  <si>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</si>
  <si>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</si>
  <si>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</si>
  <si>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</si>
  <si>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</si>
  <si>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</si>
  <si>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</si>
  <si>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</si>
  <si>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</si>
  <si>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</si>
  <si>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</si>
  <si>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</si>
  <si>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</si>
  <si>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</si>
  <si>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</si>
  <si>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</si>
  <si>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</si>
  <si>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</si>
  <si>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</si>
  <si>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</si>
  <si>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</si>
  <si>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</si>
  <si>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</si>
  <si>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</si>
  <si>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</si>
  <si>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</si>
  <si>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</si>
  <si>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</si>
  <si>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</si>
  <si>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</si>
  <si>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</si>
  <si>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</si>
  <si>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</si>
  <si>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</si>
  <si>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</si>
  <si>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</si>
  <si>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</si>
  <si>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</si>
  <si>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</si>
  <si>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</si>
  <si>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</si>
  <si>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</si>
  <si>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</si>
  <si>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</si>
  <si>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</si>
  <si>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</si>
  <si>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</si>
  <si>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</si>
  <si>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</si>
  <si>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</si>
  <si>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</si>
  <si>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</si>
  <si>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</si>
  <si>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</si>
  <si>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</si>
  <si>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</si>
  <si>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</si>
  <si>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</si>
  <si>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</si>
  <si>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</si>
  <si>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</si>
  <si>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</si>
  <si>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</si>
  <si>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</si>
  <si>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</si>
  <si>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</si>
  <si>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</si>
  <si>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</si>
  <si>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</si>
  <si>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</si>
  <si>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</si>
  <si>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</si>
  <si>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</si>
  <si>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</si>
  <si>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</si>
  <si>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</si>
  <si>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</si>
  <si>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</si>
  <si>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</si>
  <si>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</si>
  <si>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</si>
  <si>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</si>
  <si>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</si>
  <si>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</si>
  <si>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</si>
  <si>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</si>
  <si>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</si>
  <si>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</si>
  <si>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</si>
  <si>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</si>
  <si>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</si>
  <si>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</si>
  <si>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</si>
  <si>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</si>
  <si>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</si>
  <si>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</si>
  <si>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</si>
  <si>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</si>
  <si>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</si>
  <si>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</si>
  <si>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</si>
  <si>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</si>
  <si>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</si>
  <si>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</si>
  <si>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</si>
  <si>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</si>
  <si>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</si>
  <si>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</si>
  <si>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</si>
  <si>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</si>
  <si>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</si>
  <si>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</si>
  <si>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</si>
  <si>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</si>
  <si>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</si>
  <si>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</si>
  <si>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</si>
  <si>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</si>
  <si>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</si>
  <si>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</si>
  <si>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</si>
  <si>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</si>
  <si>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</si>
  <si>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</si>
  <si>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</si>
  <si>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</si>
  <si>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</si>
  <si>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</si>
  <si>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</si>
  <si>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</si>
  <si>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</si>
  <si>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</si>
  <si>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</si>
  <si>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</si>
  <si>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</si>
  <si>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</si>
  <si>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</si>
  <si>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</si>
  <si>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</si>
  <si>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</si>
  <si>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</si>
  <si>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</si>
  <si>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</si>
  <si>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</si>
  <si>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</si>
  <si>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</si>
  <si>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</si>
  <si>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</si>
  <si>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</si>
  <si>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</si>
  <si>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</si>
  <si>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</si>
  <si>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</si>
  <si>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</si>
  <si>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</si>
  <si>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</si>
  <si>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</si>
  <si>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</si>
  <si>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</si>
  <si>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</si>
  <si>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</si>
  <si>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</si>
  <si>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</si>
  <si>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</si>
  <si>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</si>
  <si>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</si>
  <si>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</si>
  <si>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</si>
  <si>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</si>
  <si>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</si>
  <si>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</si>
  <si>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</si>
  <si>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</si>
  <si>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</si>
  <si>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</si>
  <si>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</si>
  <si>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</si>
  <si>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</si>
  <si>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</si>
  <si>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</si>
  <si>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</si>
  <si>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</si>
  <si>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</si>
  <si>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</si>
  <si>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</si>
  <si>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</si>
  <si>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</si>
  <si>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</si>
  <si>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</si>
  <si>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</si>
  <si>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</si>
  <si>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</si>
  <si>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</si>
  <si>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</si>
  <si>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</si>
  <si>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</si>
  <si>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</si>
  <si>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</si>
  <si>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</si>
  <si>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</si>
  <si>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</si>
  <si>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</si>
  <si>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</si>
  <si>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</si>
  <si>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</si>
  <si>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</si>
  <si>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</si>
  <si>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</si>
  <si>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</si>
  <si>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</si>
  <si>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</si>
  <si>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</si>
  <si>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</si>
  <si>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</si>
  <si>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</si>
  <si>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</si>
  <si>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</si>
  <si>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</si>
  <si>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</si>
  <si>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</si>
  <si>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</si>
  <si>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</si>
  <si>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</si>
  <si>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</si>
  <si>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</si>
  <si>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</si>
  <si>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</si>
  <si>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</si>
  <si>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</si>
  <si>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</si>
  <si>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</si>
  <si>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</si>
  <si>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</si>
  <si>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</si>
  <si>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</si>
  <si>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</si>
  <si>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</si>
  <si>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</si>
  <si>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</si>
  <si>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</si>
  <si>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</si>
  <si>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</si>
  <si>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</si>
  <si>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</si>
  <si>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</si>
  <si>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</si>
  <si>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</si>
  <si>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</si>
  <si>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</si>
  <si>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</si>
  <si>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</si>
  <si>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</si>
  <si>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</si>
  <si>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</si>
  <si>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</si>
  <si>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</si>
  <si>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</si>
  <si>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</si>
  <si>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</si>
  <si>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</si>
  <si>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</si>
  <si>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</si>
  <si>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</si>
  <si>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</si>
  <si>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</si>
  <si>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</si>
  <si>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</si>
  <si>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</si>
  <si>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</si>
  <si>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</si>
  <si>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</si>
  <si>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</si>
  <si>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</si>
  <si>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</si>
  <si>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</si>
  <si>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</si>
  <si>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</si>
  <si>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</si>
  <si>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</si>
  <si>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</si>
  <si>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</si>
  <si>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</si>
  <si>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</si>
  <si>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</si>
  <si>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</si>
  <si>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</si>
  <si>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</si>
  <si>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</si>
  <si>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</si>
  <si>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</si>
  <si>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</si>
  <si>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</si>
  <si>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</si>
  <si>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</si>
  <si>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</si>
  <si>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</si>
  <si>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</si>
  <si>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</si>
  <si>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</si>
  <si>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</si>
  <si>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</si>
  <si>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</si>
  <si>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</si>
  <si>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</si>
  <si>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</si>
  <si>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</si>
  <si>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</si>
  <si>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</si>
  <si>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</si>
  <si>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</si>
  <si>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</si>
  <si>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</si>
  <si>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</si>
  <si>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</si>
  <si>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</si>
  <si>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</si>
  <si>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</si>
  <si>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</si>
  <si>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</si>
  <si>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</si>
  <si>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</si>
  <si>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</si>
  <si>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</si>
  <si>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</si>
  <si>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</si>
  <si>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</si>
  <si>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</si>
  <si>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</si>
  <si>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</si>
  <si>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</si>
  <si>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</si>
  <si>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</si>
  <si>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</si>
  <si>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</si>
  <si>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</si>
  <si>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</si>
  <si>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</si>
  <si>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</si>
  <si>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</si>
  <si>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</si>
  <si>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</si>
  <si>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</si>
  <si>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</si>
  <si>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</si>
  <si>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</si>
  <si>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</si>
  <si>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</si>
  <si>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</si>
  <si>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</si>
  <si>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</si>
  <si>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</si>
  <si>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</si>
  <si>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</si>
  <si>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</si>
  <si>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</si>
  <si>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</si>
  <si>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</si>
  <si>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</si>
  <si>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</si>
  <si>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</si>
  <si>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</si>
  <si>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</si>
  <si>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</si>
  <si>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</si>
  <si>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</si>
  <si>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</si>
  <si>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</si>
  <si>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</si>
  <si>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</si>
  <si>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</si>
  <si>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</si>
  <si>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</si>
  <si>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</si>
  <si>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</si>
  <si>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</si>
  <si>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</si>
  <si>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</si>
  <si>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</si>
  <si>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</si>
  <si>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</si>
  <si>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</si>
  <si>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</si>
  <si>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</si>
  <si>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</si>
  <si>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</si>
  <si>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</si>
  <si>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</si>
  <si>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</si>
  <si>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</si>
  <si>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</si>
  <si>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</si>
  <si>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</si>
  <si>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</si>
  <si>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</si>
  <si>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</si>
  <si>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</si>
  <si>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</si>
  <si>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</si>
  <si>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</si>
  <si>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</si>
  <si>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</si>
  <si>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</si>
  <si>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</si>
  <si>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</si>
  <si>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</si>
  <si>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</si>
  <si>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</si>
  <si>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</si>
  <si>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</si>
  <si>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</si>
  <si>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</si>
  <si>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</si>
  <si>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</si>
  <si>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</si>
  <si>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</si>
  <si>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</si>
  <si>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</si>
  <si>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</si>
  <si>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</si>
  <si>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</si>
  <si>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</si>
  <si>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</si>
  <si>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</si>
  <si>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</si>
  <si>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</si>
  <si>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</si>
  <si>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</si>
  <si>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</si>
  <si>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</si>
  <si>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</si>
  <si>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</si>
  <si>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</si>
  <si>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</si>
  <si>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</si>
  <si>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</si>
  <si>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</si>
  <si>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</si>
  <si>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</si>
  <si>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</si>
  <si>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</si>
  <si>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</si>
  <si>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</si>
  <si>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</si>
  <si>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</si>
  <si>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</si>
  <si>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</si>
  <si>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</si>
  <si>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</si>
  <si>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</si>
  <si>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</si>
  <si>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</si>
  <si>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</si>
  <si>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</si>
  <si>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</si>
  <si>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</si>
  <si>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</si>
  <si>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</si>
  <si>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</si>
  <si>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</si>
  <si>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</si>
  <si>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</si>
  <si>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</si>
  <si>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</si>
  <si>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</si>
  <si>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</si>
  <si>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</si>
  <si>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</si>
  <si>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</si>
  <si>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</si>
  <si>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</si>
  <si>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</si>
  <si>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</si>
  <si>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</si>
  <si>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</si>
  <si>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</si>
  <si>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</si>
  <si>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</si>
  <si>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</si>
  <si>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</si>
  <si>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</si>
  <si>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</si>
  <si>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</si>
  <si>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</si>
  <si>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</si>
  <si>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</si>
  <si>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</si>
  <si>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</si>
  <si>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</si>
  <si>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</si>
  <si>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</si>
  <si>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</si>
  <si>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</si>
  <si>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</si>
  <si>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</si>
  <si>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</si>
  <si>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</si>
  <si>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</si>
  <si>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</si>
  <si>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</si>
  <si>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</si>
  <si>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</si>
  <si>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</si>
  <si>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</si>
  <si>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</si>
  <si>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</si>
  <si>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</si>
  <si>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</si>
  <si>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</si>
  <si>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</si>
  <si>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</si>
  <si>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</si>
  <si>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</si>
  <si>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</si>
  <si>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</si>
  <si>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</si>
  <si>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</si>
  <si>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</si>
  <si>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</si>
  <si>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</si>
  <si>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</si>
  <si>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</si>
  <si>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</si>
  <si>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</si>
  <si>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</si>
  <si>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</si>
  <si>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</si>
  <si>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</si>
  <si>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</si>
  <si>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</si>
  <si>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</si>
  <si>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</si>
  <si>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</si>
  <si>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</si>
  <si>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</si>
  <si>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</si>
  <si>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</si>
  <si>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</si>
  <si>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</si>
  <si>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</si>
  <si>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</si>
  <si>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</si>
  <si>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</si>
  <si>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</si>
  <si>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</si>
  <si>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</si>
  <si>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</si>
  <si>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</si>
  <si>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</si>
  <si>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</si>
  <si>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</si>
  <si>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</si>
  <si>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</si>
  <si>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</si>
  <si>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</si>
  <si>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</si>
  <si>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</si>
  <si>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</si>
  <si>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</si>
  <si>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</si>
  <si>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</si>
  <si>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</si>
  <si>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</si>
  <si>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</si>
  <si>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</si>
  <si>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</si>
  <si>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</si>
  <si>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</si>
  <si>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</si>
  <si>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</si>
  <si>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</si>
  <si>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</si>
  <si>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</si>
  <si>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</si>
  <si>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</si>
  <si>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</si>
  <si>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</si>
  <si>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</si>
  <si>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</si>
  <si>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</si>
  <si>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</si>
  <si>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</si>
  <si>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</si>
  <si>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</si>
  <si>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</si>
  <si>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</si>
  <si>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</si>
  <si>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</si>
  <si>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</si>
  <si>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</si>
  <si>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</si>
  <si>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</si>
  <si>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</si>
  <si>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</si>
  <si>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</si>
  <si>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</si>
  <si>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</si>
  <si>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</si>
  <si>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</si>
  <si>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</si>
  <si>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</si>
  <si>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</si>
  <si>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</si>
  <si>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</si>
  <si>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</si>
  <si>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</si>
  <si>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</si>
  <si>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</si>
  <si>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</si>
  <si>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</si>
  <si>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</si>
  <si>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</si>
  <si>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</si>
  <si>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</si>
  <si>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</si>
  <si>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</si>
  <si>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</si>
  <si>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</si>
  <si>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</si>
  <si>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</si>
  <si>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</si>
  <si>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</si>
  <si>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</si>
  <si>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</si>
  <si>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</si>
  <si>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</si>
  <si>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</si>
  <si>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</si>
  <si>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</si>
  <si>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</si>
  <si>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</si>
  <si>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</si>
  <si>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</si>
  <si>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</si>
  <si>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</si>
  <si>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</si>
  <si>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</si>
  <si>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</si>
  <si>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</si>
  <si>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</si>
  <si>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</si>
  <si>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</si>
  <si>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</si>
  <si>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</si>
  <si>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</si>
  <si>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</si>
  <si>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</si>
  <si>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</si>
  <si>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</si>
  <si>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</si>
  <si>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</si>
  <si>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</si>
  <si>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</si>
  <si>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</si>
  <si>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</si>
  <si>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</si>
  <si>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</si>
  <si>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</si>
  <si>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</si>
  <si>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</si>
  <si>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</si>
  <si>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</si>
  <si>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</si>
  <si>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</si>
  <si>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</si>
  <si>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</si>
  <si>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</si>
  <si>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</si>
  <si>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</si>
  <si>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</si>
  <si>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</si>
  <si>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</si>
  <si>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</si>
  <si>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</si>
  <si>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</si>
  <si>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</si>
  <si>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</si>
  <si>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</si>
  <si>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</si>
  <si>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</si>
  <si>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</si>
  <si>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</si>
  <si>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</si>
  <si>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</si>
  <si>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</si>
  <si>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</si>
  <si>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</si>
  <si>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</si>
  <si>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</si>
  <si>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</si>
  <si>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</si>
  <si>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</si>
  <si>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</si>
  <si>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</si>
  <si>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</si>
  <si>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</si>
  <si>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</si>
  <si>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</si>
  <si>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</si>
  <si>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</si>
  <si>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</si>
  <si>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</si>
  <si>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</si>
  <si>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</si>
  <si>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</si>
  <si>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</si>
  <si>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</si>
  <si>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</si>
  <si>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</si>
  <si>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</si>
  <si>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</si>
  <si>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</si>
  <si>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</si>
  <si>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</si>
  <si>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</si>
  <si>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</si>
  <si>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</si>
  <si>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</si>
  <si>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</si>
  <si>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</si>
  <si>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</si>
  <si>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</si>
  <si>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</si>
  <si>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</si>
  <si>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</si>
  <si>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</si>
  <si>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</si>
  <si>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</si>
  <si>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</si>
  <si>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</si>
  <si>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</si>
  <si>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</si>
  <si>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</si>
  <si>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</si>
  <si>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</si>
  <si>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</si>
  <si>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</si>
  <si>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</si>
  <si>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</si>
  <si>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</si>
  <si>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</si>
  <si>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</si>
  <si>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</si>
  <si>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</si>
  <si>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</si>
  <si>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</si>
  <si>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</si>
  <si>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</si>
  <si>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</si>
  <si>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</si>
  <si>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</si>
  <si>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</si>
  <si>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</si>
  <si>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</si>
  <si>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</si>
  <si>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</si>
  <si>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</si>
  <si>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</si>
  <si>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</si>
  <si>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</si>
  <si>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</si>
  <si>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</si>
  <si>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</si>
  <si>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</si>
  <si>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</si>
  <si>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</si>
  <si>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</si>
  <si>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</si>
  <si>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</si>
  <si>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</si>
  <si>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</si>
  <si>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</si>
  <si>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</si>
  <si>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</si>
  <si>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</si>
  <si>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</si>
  <si>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</si>
  <si>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</si>
  <si>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</si>
  <si>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</si>
  <si>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</si>
  <si>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</si>
  <si>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</si>
  <si>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</si>
  <si>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</si>
  <si>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</si>
  <si>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</si>
  <si>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</si>
  <si>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</si>
  <si>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</si>
  <si>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</si>
  <si>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</si>
  <si>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</si>
  <si>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</si>
  <si>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</si>
  <si>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</si>
  <si>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</si>
  <si>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</si>
  <si>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</si>
  <si>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</si>
  <si>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</si>
  <si>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</si>
  <si>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</si>
  <si>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</si>
  <si>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</si>
  <si>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</si>
  <si>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</si>
  <si>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</si>
  <si>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</si>
  <si>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</si>
  <si>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</si>
  <si>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</si>
  <si>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</si>
  <si>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</si>
  <si>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</si>
  <si>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</si>
  <si>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</si>
  <si>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</si>
  <si>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</si>
  <si>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</si>
  <si>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</si>
  <si>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</si>
  <si>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</si>
  <si>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</si>
  <si>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</si>
  <si>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</si>
  <si>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</si>
  <si>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</si>
  <si>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</si>
  <si>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</si>
  <si>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</si>
  <si>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</si>
  <si>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</si>
  <si>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</si>
  <si>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</si>
  <si>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</si>
  <si>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</si>
  <si>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</si>
  <si>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</si>
  <si>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</si>
  <si>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</si>
  <si>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</si>
  <si>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</si>
  <si>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</si>
  <si>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</si>
  <si>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</si>
  <si>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</si>
  <si>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</si>
  <si>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</si>
  <si>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</si>
  <si>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</si>
  <si>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</si>
  <si>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</si>
  <si>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</si>
  <si>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</si>
  <si>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</si>
  <si>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</si>
  <si>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</si>
  <si>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</si>
  <si>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</si>
  <si>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</si>
  <si>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</si>
  <si>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</si>
  <si>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</si>
  <si>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</si>
  <si>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</si>
  <si>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</si>
  <si>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</si>
  <si>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</si>
  <si>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</si>
  <si>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</si>
  <si>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</si>
  <si>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</si>
  <si>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</si>
  <si>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</si>
  <si>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</si>
  <si>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</si>
  <si>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</si>
  <si>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</si>
  <si>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</si>
  <si>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</si>
  <si>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</si>
  <si>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</si>
  <si>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</si>
  <si>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</si>
  <si>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</si>
  <si>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</si>
  <si>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</si>
  <si>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</si>
  <si>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</si>
  <si>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</si>
  <si>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</si>
  <si>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</si>
  <si>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</si>
  <si>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</si>
  <si>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</si>
  <si>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</si>
  <si>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</si>
  <si>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</si>
  <si>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</si>
  <si>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</si>
  <si>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</si>
  <si>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</si>
  <si>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</si>
  <si>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</si>
  <si>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</si>
  <si>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</si>
  <si>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</si>
  <si>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</si>
  <si>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</si>
  <si>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</si>
  <si>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</si>
  <si>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</si>
  <si>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</si>
  <si>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</si>
  <si>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</si>
  <si>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</si>
  <si>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</si>
  <si>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</si>
  <si>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</si>
  <si>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</si>
  <si>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</si>
  <si>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</si>
  <si>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</si>
  <si>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</si>
  <si>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</si>
  <si>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</si>
  <si>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</si>
  <si>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</si>
  <si>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</si>
  <si>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</si>
  <si>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</si>
  <si>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</si>
  <si>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</si>
  <si>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</si>
  <si>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</si>
  <si>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</si>
  <si>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</si>
  <si>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</si>
  <si>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</si>
  <si>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</si>
  <si>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</si>
  <si>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</si>
  <si>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</si>
  <si>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</si>
  <si>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</si>
  <si>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</si>
  <si>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</si>
  <si>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</si>
  <si>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</si>
  <si>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</si>
  <si>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</si>
  <si>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</si>
  <si>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</si>
  <si>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</si>
  <si>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</si>
  <si>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</si>
  <si>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</si>
  <si>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</si>
  <si>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</si>
  <si>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</si>
  <si>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</si>
  <si>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</si>
  <si>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</si>
  <si>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</si>
  <si>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</si>
  <si>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</si>
  <si>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</si>
  <si>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</si>
  <si>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</si>
  <si>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</si>
  <si>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</si>
  <si>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</si>
  <si>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</si>
  <si>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</si>
  <si>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</si>
  <si>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</si>
  <si>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</si>
  <si>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</si>
  <si>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</si>
  <si>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</si>
  <si>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</si>
  <si>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</si>
  <si>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</si>
  <si>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</si>
  <si>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</si>
  <si>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</si>
  <si>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</si>
  <si>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</si>
  <si>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</si>
  <si>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</si>
  <si>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</si>
  <si>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</si>
  <si>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</si>
  <si>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</si>
  <si>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</si>
  <si>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</si>
  <si>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</si>
  <si>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</si>
  <si>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</si>
  <si>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</si>
  <si>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</si>
  <si>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</si>
  <si>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</si>
  <si>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</si>
  <si>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</si>
  <si>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</si>
  <si>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</si>
  <si>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</si>
  <si>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</si>
  <si>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</si>
  <si>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</si>
  <si>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</si>
  <si>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</si>
  <si>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</si>
  <si>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</si>
  <si>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</si>
  <si>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</si>
  <si>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</si>
  <si>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</si>
  <si>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</si>
  <si>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</si>
  <si>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</si>
  <si>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</si>
  <si>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</si>
  <si>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</si>
  <si>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</si>
  <si>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</si>
  <si>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</si>
  <si>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</si>
  <si>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</si>
  <si>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</si>
  <si>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</si>
  <si>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</si>
  <si>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</si>
  <si>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</si>
  <si>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</si>
  <si>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</si>
  <si>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</si>
  <si>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</si>
  <si>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</si>
  <si>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</si>
  <si>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</si>
  <si>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</si>
  <si>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</si>
  <si>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</si>
  <si>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</si>
  <si>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</si>
  <si>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</si>
  <si>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</si>
  <si>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</si>
  <si>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</si>
  <si>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</si>
  <si>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</si>
  <si>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</si>
  <si>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</si>
  <si>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</si>
  <si>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</si>
  <si>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</si>
  <si>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</si>
  <si>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</si>
  <si>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</si>
  <si>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</si>
  <si>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</si>
  <si>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</si>
  <si>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</si>
  <si>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</si>
  <si>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</si>
  <si>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</si>
  <si>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</si>
  <si>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</si>
  <si>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</si>
  <si>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</si>
  <si>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</si>
  <si>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</si>
  <si>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</si>
  <si>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</si>
  <si>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</si>
  <si>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</si>
  <si>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</si>
  <si>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</si>
  <si>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</si>
  <si>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</si>
  <si>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</si>
  <si>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</si>
  <si>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</si>
  <si>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</si>
  <si>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</si>
  <si>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</si>
  <si>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</si>
  <si>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</si>
  <si>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</si>
  <si>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</si>
  <si>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</si>
  <si>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</si>
  <si>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</si>
  <si>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</si>
  <si>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</si>
  <si>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</si>
  <si>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</si>
  <si>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</si>
  <si>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</si>
  <si>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</si>
  <si>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</si>
  <si>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</si>
  <si>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</si>
  <si>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</si>
  <si>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</si>
  <si>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</si>
  <si>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</si>
  <si>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</si>
  <si>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</si>
  <si>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</si>
  <si>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</si>
  <si>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</si>
  <si>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</si>
  <si>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</si>
  <si>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</si>
  <si>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</si>
  <si>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</si>
  <si>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</si>
  <si>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</si>
  <si>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</si>
  <si>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</si>
  <si>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</si>
  <si>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</si>
  <si>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</si>
  <si>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</si>
  <si>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</si>
  <si>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</si>
  <si>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</si>
  <si>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</si>
  <si>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</si>
  <si>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</si>
  <si>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</si>
  <si>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</si>
  <si>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</si>
  <si>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</si>
  <si>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</si>
  <si>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</si>
  <si>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</si>
  <si>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</si>
  <si>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</si>
  <si>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</si>
  <si>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</si>
  <si>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</si>
  <si>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</si>
  <si>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</si>
  <si>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</si>
  <si>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</si>
  <si>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</si>
  <si>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</si>
  <si>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</si>
  <si>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</si>
  <si>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</si>
  <si>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</si>
  <si>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</si>
  <si>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</si>
  <si>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</si>
  <si>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</si>
  <si>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</si>
  <si>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</si>
  <si>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</si>
  <si>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</si>
  <si>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</si>
  <si>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</si>
  <si>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</si>
  <si>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</si>
  <si>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</si>
  <si>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</si>
  <si>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</si>
  <si>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</si>
  <si>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</si>
  <si>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</si>
  <si>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</si>
  <si>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</si>
  <si>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</si>
  <si>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</si>
  <si>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</si>
  <si>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</si>
  <si>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</si>
  <si>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</si>
  <si>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</si>
  <si>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</si>
  <si>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</si>
  <si>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</si>
  <si>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</si>
  <si>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</si>
  <si>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</si>
  <si>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</si>
  <si>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</si>
  <si>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</si>
  <si>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</si>
  <si>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</si>
  <si>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</si>
  <si>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</si>
  <si>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</si>
  <si>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</si>
  <si>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</si>
  <si>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</si>
  <si>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</si>
  <si>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</si>
  <si>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</si>
  <si>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</si>
  <si>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</si>
  <si>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</si>
  <si>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</si>
  <si>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</si>
  <si>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</si>
  <si>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</si>
  <si>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</si>
  <si>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</si>
  <si>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</si>
  <si>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</si>
  <si>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</si>
  <si>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</si>
  <si>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</si>
  <si>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</si>
  <si>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</si>
  <si>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</si>
  <si>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</si>
  <si>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</si>
  <si>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</si>
  <si>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</si>
  <si>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</si>
  <si>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</si>
  <si>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</si>
  <si>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</si>
  <si>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</si>
  <si>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</si>
  <si>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</si>
  <si>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</si>
  <si>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</si>
  <si>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</si>
  <si>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</si>
  <si>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</si>
  <si>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</si>
  <si>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</si>
  <si>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</si>
  <si>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</si>
  <si>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</si>
  <si>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</si>
  <si>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</si>
  <si>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</si>
  <si>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</si>
  <si>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</si>
  <si>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</si>
  <si>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</si>
  <si>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</si>
  <si>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</si>
  <si>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</si>
  <si>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</si>
  <si>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</si>
  <si>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</si>
  <si>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</si>
  <si>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</si>
  <si>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</si>
  <si>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</si>
  <si>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</si>
  <si>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</si>
  <si>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</si>
  <si>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</si>
  <si>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</si>
  <si>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</si>
  <si>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</si>
  <si>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</si>
  <si>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</si>
  <si>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</si>
  <si>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</si>
  <si>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</si>
  <si>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</si>
  <si>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</si>
  <si>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</si>
  <si>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</si>
  <si>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</si>
  <si>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</si>
  <si>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</si>
  <si>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</si>
  <si>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</si>
  <si>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</si>
  <si>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</si>
  <si>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</si>
  <si>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</si>
  <si>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</si>
  <si>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</si>
  <si>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</si>
  <si>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</si>
  <si>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</si>
  <si>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</si>
  <si>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</si>
  <si>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</si>
  <si>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</si>
  <si>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</si>
  <si>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</si>
  <si>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</si>
  <si>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</si>
  <si>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</si>
  <si>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</si>
  <si>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</si>
  <si>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</si>
  <si>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</si>
  <si>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</si>
  <si>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</si>
  <si>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</si>
  <si>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</si>
  <si>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</si>
  <si>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</si>
  <si>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</si>
  <si>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</si>
  <si>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</si>
  <si>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</si>
  <si>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</si>
  <si>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</si>
  <si>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</si>
  <si>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</si>
  <si>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</si>
  <si>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</si>
  <si>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</si>
  <si>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</si>
  <si>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</si>
  <si>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</si>
  <si>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</si>
  <si>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</si>
  <si>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</si>
  <si>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</si>
  <si>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</si>
  <si>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</si>
  <si>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</si>
  <si>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</si>
  <si>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</si>
  <si>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</si>
  <si>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</si>
  <si>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</si>
  <si>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</si>
  <si>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</si>
  <si>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</si>
  <si>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</si>
  <si>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</si>
  <si>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</si>
  <si>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</si>
  <si>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</si>
  <si>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</si>
  <si>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</si>
  <si>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</si>
  <si>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</si>
  <si>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</si>
  <si>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</si>
  <si>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</si>
  <si>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</si>
  <si>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</si>
  <si>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</si>
  <si>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</si>
  <si>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</si>
  <si>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</si>
  <si>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</si>
  <si>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</si>
  <si>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</si>
  <si>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</si>
  <si>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</si>
  <si>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</si>
  <si>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</si>
  <si>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</si>
  <si>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</si>
  <si>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</si>
  <si>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</si>
  <si>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</si>
  <si>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</si>
  <si>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</si>
  <si>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</si>
  <si>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</si>
  <si>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</si>
  <si>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</si>
  <si>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</si>
  <si>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</si>
  <si>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</si>
  <si>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</si>
  <si>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</si>
  <si>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</si>
  <si>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</si>
  <si>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</si>
  <si>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</si>
  <si>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</si>
  <si>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</si>
  <si>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</si>
  <si>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</si>
  <si>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</si>
  <si>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</si>
  <si>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</si>
  <si>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</si>
  <si>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</si>
  <si>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</si>
  <si>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</si>
  <si>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</si>
  <si>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</si>
  <si>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</si>
  <si>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</si>
  <si>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</si>
  <si>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</si>
  <si>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</si>
  <si>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</si>
  <si>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</si>
  <si>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</si>
  <si>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</si>
  <si>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</si>
  <si>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</si>
  <si>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</si>
  <si>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</si>
  <si>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</si>
  <si>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</si>
  <si>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</si>
  <si>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</si>
  <si>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</si>
  <si>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</si>
  <si>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</si>
  <si>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</si>
  <si>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</si>
  <si>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</si>
  <si>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</si>
  <si>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</si>
  <si>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</si>
  <si>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</si>
  <si>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</si>
  <si>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</si>
  <si>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</si>
  <si>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</si>
  <si>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</si>
  <si>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</si>
  <si>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</si>
  <si>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</si>
  <si>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</si>
  <si>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</si>
  <si>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</si>
  <si>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</si>
  <si>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</si>
  <si>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</si>
  <si>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</si>
  <si>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</si>
  <si>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</si>
  <si>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</si>
  <si>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</si>
  <si>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</si>
  <si>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</si>
  <si>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</si>
  <si>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</si>
  <si>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</si>
  <si>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</si>
  <si>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</si>
  <si>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</si>
  <si>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</si>
  <si>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</si>
  <si>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</si>
  <si>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</si>
  <si>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</si>
  <si>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</si>
  <si>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</si>
  <si>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</si>
  <si>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</si>
  <si>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</si>
  <si>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</si>
  <si>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OŠ PETRA PRERADOVIĆA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</si>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</sst>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16" fillId="0" borderId="49" xfId="0" applyNumberFormat="1" applyFont="1" applyFill="1" applyBorder="1" applyAlignment="1" applyProtection="1">
      <alignment vertical="center" wrapText="1"/>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1068998.19</v>
      </c>
      <c r="D2" s="7">
        <f>'PR-RAS'!E6</f>
        <v>1058973.67</v>
      </c>
      <c r="E2" s="7">
        <v>0</v>
      </c>
      <c r="F2" s="7">
        <v>0</v>
      </c>
      <c r="G2" s="8">
        <f t="shared" ref="G2:G274" si="0">(B2/1000)*(C2*1+D2*2)</f>
        <v>3186.94553</v>
      </c>
      <c r="H2" s="8">
        <f t="shared" ref="H2:H274" si="1">ABS(C2-ROUND(C2,0))+ABS(D2-ROUND(D2,0))</f>
        <v>0.52000000001862645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739828.62</v>
      </c>
      <c r="D45" s="2">
        <f>'PR-RAS'!E49</f>
        <v>786569.49</v>
      </c>
      <c r="E45" s="2">
        <v>0</v>
      </c>
      <c r="F45" s="2">
        <v>0</v>
      </c>
      <c r="G45" s="3">
        <f t="shared" si="0"/>
        <v>101770.5744</v>
      </c>
      <c r="H45" s="3">
        <f t="shared" si="1"/>
        <v>0.86999999999534339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739132.17</v>
      </c>
      <c r="D64" s="2">
        <f>'PR-RAS'!E68</f>
        <v>786569.49</v>
      </c>
      <c r="E64" s="2">
        <v>0</v>
      </c>
      <c r="F64" s="2">
        <v>0</v>
      </c>
      <c r="G64" s="3">
        <f t="shared" si="0"/>
        <v>145673.08244999999</v>
      </c>
      <c r="H64" s="3">
        <f t="shared" si="1"/>
        <v>0.66000000003259629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739132.17</v>
      </c>
      <c r="D65" s="2">
        <f>'PR-RAS'!E69</f>
        <v>786497.04</v>
      </c>
      <c r="E65" s="2">
        <v>0</v>
      </c>
      <c r="F65" s="2">
        <v>0</v>
      </c>
      <c r="G65" s="3">
        <f t="shared" si="0"/>
        <v>147976.08000000002</v>
      </c>
      <c r="H65" s="3">
        <f t="shared" si="1"/>
        <v>0.21000000007916242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72.45</v>
      </c>
      <c r="E66" s="2">
        <v>0</v>
      </c>
      <c r="F66" s="2">
        <v>0</v>
      </c>
      <c r="G66" s="3">
        <f t="shared" si="0"/>
        <v>9.4184999999999999</v>
      </c>
      <c r="H66" s="3">
        <f t="shared" si="1"/>
        <v>0.45000000000000284</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696.45</v>
      </c>
      <c r="D73" s="2">
        <f>'PR-RAS'!E77</f>
        <v>0</v>
      </c>
      <c r="E73" s="2">
        <v>0</v>
      </c>
      <c r="F73" s="2">
        <v>0</v>
      </c>
      <c r="G73" s="3">
        <f t="shared" si="0"/>
        <v>50.144399999999997</v>
      </c>
      <c r="H73" s="3">
        <f t="shared" si="1"/>
        <v>0.45000000000004547</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696.45</v>
      </c>
      <c r="D76" s="2">
        <f>'PR-RAS'!E80</f>
        <v>0</v>
      </c>
      <c r="E76" s="2">
        <v>0</v>
      </c>
      <c r="F76" s="2">
        <v>0</v>
      </c>
      <c r="G76" s="3">
        <f t="shared" si="0"/>
        <v>52.233750000000001</v>
      </c>
      <c r="H76" s="3">
        <f t="shared" si="1"/>
        <v>0.45000000000004547</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36786.300000000003</v>
      </c>
      <c r="D102" s="2">
        <f>'PR-RAS'!E106</f>
        <v>38631.94</v>
      </c>
      <c r="E102" s="2">
        <v>0</v>
      </c>
      <c r="F102" s="2">
        <v>0</v>
      </c>
      <c r="G102" s="3">
        <f t="shared" si="0"/>
        <v>11519.068180000002</v>
      </c>
      <c r="H102" s="3">
        <f t="shared" si="1"/>
        <v>0.36000000000058208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36786.300000000003</v>
      </c>
      <c r="D108" s="2">
        <f>'PR-RAS'!E112</f>
        <v>38631.94</v>
      </c>
      <c r="E108" s="2">
        <v>0</v>
      </c>
      <c r="F108" s="2">
        <v>0</v>
      </c>
      <c r="G108" s="3">
        <f t="shared" si="0"/>
        <v>12203.369260000001</v>
      </c>
      <c r="H108" s="3">
        <f t="shared" si="1"/>
        <v>0.36000000000058208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36786.300000000003</v>
      </c>
      <c r="D113" s="2">
        <f>'PR-RAS'!E117</f>
        <v>38631.94</v>
      </c>
      <c r="E113" s="2">
        <v>0</v>
      </c>
      <c r="F113" s="2">
        <v>0</v>
      </c>
      <c r="G113" s="3">
        <f t="shared" si="0"/>
        <v>12773.62016</v>
      </c>
      <c r="H113" s="3">
        <f t="shared" si="1"/>
        <v>0.36000000000058208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7087.67</v>
      </c>
      <c r="D121" s="2">
        <f>'PR-RAS'!E125</f>
        <v>3513.49</v>
      </c>
      <c r="E121" s="2">
        <v>0</v>
      </c>
      <c r="F121" s="2">
        <v>0</v>
      </c>
      <c r="G121" s="3">
        <f t="shared" si="0"/>
        <v>1693.7579999999998</v>
      </c>
      <c r="H121" s="3">
        <f t="shared" si="1"/>
        <v>0.81999999999970896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7087.67</v>
      </c>
      <c r="D122" s="2">
        <f>'PR-RAS'!E126</f>
        <v>3513.49</v>
      </c>
      <c r="E122" s="2">
        <v>0</v>
      </c>
      <c r="F122" s="2">
        <v>0</v>
      </c>
      <c r="G122" s="3">
        <f t="shared" si="0"/>
        <v>1707.8726499999998</v>
      </c>
      <c r="H122" s="3">
        <f t="shared" si="1"/>
        <v>0.81999999999970896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7087.67</v>
      </c>
      <c r="D124" s="2">
        <f>'PR-RAS'!E128</f>
        <v>3513.49</v>
      </c>
      <c r="E124" s="2">
        <v>0</v>
      </c>
      <c r="F124" s="2">
        <v>0</v>
      </c>
      <c r="G124" s="3">
        <f t="shared" si="0"/>
        <v>1736.10195</v>
      </c>
      <c r="H124" s="3">
        <f t="shared" si="1"/>
        <v>0.81999999999970896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285295.59999999998</v>
      </c>
      <c r="D130" s="2">
        <f>'PR-RAS'!E134</f>
        <v>230258.75</v>
      </c>
      <c r="E130" s="2">
        <v>0</v>
      </c>
      <c r="F130" s="2">
        <v>0</v>
      </c>
      <c r="G130" s="3">
        <f t="shared" si="0"/>
        <v>96209.889899999995</v>
      </c>
      <c r="H130" s="3">
        <f t="shared" si="1"/>
        <v>0.65000000002328306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285295.59999999998</v>
      </c>
      <c r="D131" s="2">
        <f>'PR-RAS'!E135</f>
        <v>230258.75</v>
      </c>
      <c r="E131" s="2">
        <v>0</v>
      </c>
      <c r="F131" s="2">
        <v>0</v>
      </c>
      <c r="G131" s="3">
        <f t="shared" si="0"/>
        <v>96955.702999999994</v>
      </c>
      <c r="H131" s="3">
        <f t="shared" si="1"/>
        <v>0.65000000002328306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278656.49</v>
      </c>
      <c r="D132" s="2">
        <f>'PR-RAS'!E136</f>
        <v>226358.75</v>
      </c>
      <c r="E132" s="2">
        <v>0</v>
      </c>
      <c r="F132" s="2">
        <v>0</v>
      </c>
      <c r="G132" s="3">
        <f t="shared" si="0"/>
        <v>95809.992689999999</v>
      </c>
      <c r="H132" s="3">
        <f t="shared" si="1"/>
        <v>0.73999999999068677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6639.11</v>
      </c>
      <c r="D133" s="2">
        <f>'PR-RAS'!E137</f>
        <v>3900</v>
      </c>
      <c r="E133" s="2">
        <v>0</v>
      </c>
      <c r="F133" s="2">
        <v>0</v>
      </c>
      <c r="G133" s="3">
        <f t="shared" si="0"/>
        <v>1905.9625200000003</v>
      </c>
      <c r="H133" s="3">
        <f t="shared" si="1"/>
        <v>0.10999999999967258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1295291.32</v>
      </c>
      <c r="D148" s="2">
        <f>'PR-RAS'!E152</f>
        <v>1127956.3700000001</v>
      </c>
      <c r="E148" s="2">
        <v>0</v>
      </c>
      <c r="F148" s="2">
        <v>0</v>
      </c>
      <c r="G148" s="3">
        <f t="shared" si="0"/>
        <v>522026.99682000006</v>
      </c>
      <c r="H148" s="3">
        <f t="shared" si="1"/>
        <v>0.69000000017695129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985524.14999999991</v>
      </c>
      <c r="D149" s="2">
        <f>'PR-RAS'!E153</f>
        <v>916057.14999999991</v>
      </c>
      <c r="E149" s="2">
        <v>0</v>
      </c>
      <c r="F149" s="2">
        <v>0</v>
      </c>
      <c r="G149" s="3">
        <f t="shared" si="0"/>
        <v>417010.49059999996</v>
      </c>
      <c r="H149" s="3">
        <f t="shared" si="1"/>
        <v>0.29999999981373549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818429.84</v>
      </c>
      <c r="D150" s="2">
        <f>'PR-RAS'!E154</f>
        <v>760779.05999999994</v>
      </c>
      <c r="E150" s="2">
        <v>0</v>
      </c>
      <c r="F150" s="2">
        <v>0</v>
      </c>
      <c r="G150" s="3">
        <f t="shared" si="0"/>
        <v>348658.20603999996</v>
      </c>
      <c r="H150" s="3">
        <f t="shared" si="1"/>
        <v>0.21999999997206032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796701.63</v>
      </c>
      <c r="D151" s="2">
        <f>'PR-RAS'!E155</f>
        <v>734846.85</v>
      </c>
      <c r="E151" s="2">
        <v>0</v>
      </c>
      <c r="F151" s="2">
        <v>0</v>
      </c>
      <c r="G151" s="3">
        <f t="shared" si="0"/>
        <v>339959.29950000002</v>
      </c>
      <c r="H151" s="3">
        <f t="shared" si="1"/>
        <v>0.52000000001862645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21728.21</v>
      </c>
      <c r="D153" s="2">
        <f>'PR-RAS'!E157</f>
        <v>25932.21</v>
      </c>
      <c r="E153" s="2">
        <v>0</v>
      </c>
      <c r="F153" s="2">
        <v>0</v>
      </c>
      <c r="G153" s="3">
        <f t="shared" si="0"/>
        <v>11186.079760000001</v>
      </c>
      <c r="H153" s="3">
        <f t="shared" si="1"/>
        <v>0.41999999999825377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31858.36</v>
      </c>
      <c r="D155" s="2">
        <f>'PR-RAS'!E159</f>
        <v>29470.98</v>
      </c>
      <c r="E155" s="2">
        <v>0</v>
      </c>
      <c r="F155" s="2">
        <v>0</v>
      </c>
      <c r="G155" s="3">
        <f t="shared" si="0"/>
        <v>13983.24928</v>
      </c>
      <c r="H155" s="3">
        <f t="shared" si="1"/>
        <v>0.38000000000101863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135235.95000000001</v>
      </c>
      <c r="D156" s="2">
        <f>'PR-RAS'!E160</f>
        <v>125807.11</v>
      </c>
      <c r="E156" s="2">
        <v>0</v>
      </c>
      <c r="F156" s="2">
        <v>0</v>
      </c>
      <c r="G156" s="3">
        <f t="shared" si="0"/>
        <v>59961.776350000007</v>
      </c>
      <c r="H156" s="3">
        <f t="shared" si="1"/>
        <v>0.15999999998894054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135235.95000000001</v>
      </c>
      <c r="D158" s="2">
        <f>'PR-RAS'!E162</f>
        <v>125807.11</v>
      </c>
      <c r="E158" s="2">
        <v>0</v>
      </c>
      <c r="F158" s="2">
        <v>0</v>
      </c>
      <c r="G158" s="3">
        <f t="shared" si="0"/>
        <v>60735.47669000001</v>
      </c>
      <c r="H158" s="3">
        <f t="shared" si="1"/>
        <v>0.15999999998894054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247135.83</v>
      </c>
      <c r="D160" s="2">
        <f>'PR-RAS'!E164</f>
        <v>211316.09999999998</v>
      </c>
      <c r="E160" s="2">
        <v>0</v>
      </c>
      <c r="F160" s="2">
        <v>0</v>
      </c>
      <c r="G160" s="3">
        <f t="shared" si="0"/>
        <v>106493.11676999999</v>
      </c>
      <c r="H160" s="3">
        <f t="shared" si="1"/>
        <v>0.26999999998952262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22800.460000000003</v>
      </c>
      <c r="D161" s="2">
        <f>'PR-RAS'!E165</f>
        <v>21275.710000000003</v>
      </c>
      <c r="E161" s="2">
        <v>0</v>
      </c>
      <c r="F161" s="2">
        <v>0</v>
      </c>
      <c r="G161" s="3">
        <f t="shared" si="0"/>
        <v>10456.300800000001</v>
      </c>
      <c r="H161" s="3">
        <f t="shared" si="1"/>
        <v>0.75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7554.64</v>
      </c>
      <c r="D162" s="2">
        <f>'PR-RAS'!E166</f>
        <v>6599.68</v>
      </c>
      <c r="E162" s="2">
        <v>0</v>
      </c>
      <c r="F162" s="2">
        <v>0</v>
      </c>
      <c r="G162" s="3">
        <f t="shared" si="0"/>
        <v>3341.3940000000002</v>
      </c>
      <c r="H162" s="3">
        <f t="shared" si="1"/>
        <v>0.67999999999938154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13121.6</v>
      </c>
      <c r="D163" s="2">
        <f>'PR-RAS'!E167</f>
        <v>14111.76</v>
      </c>
      <c r="E163" s="2">
        <v>0</v>
      </c>
      <c r="F163" s="2">
        <v>0</v>
      </c>
      <c r="G163" s="3">
        <f t="shared" si="0"/>
        <v>6697.9094400000004</v>
      </c>
      <c r="H163" s="3">
        <f t="shared" si="1"/>
        <v>0.63999999999941792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2124.2199999999998</v>
      </c>
      <c r="D164" s="2">
        <f>'PR-RAS'!E168</f>
        <v>491.27</v>
      </c>
      <c r="E164" s="2">
        <v>0</v>
      </c>
      <c r="F164" s="2">
        <v>0</v>
      </c>
      <c r="G164" s="3">
        <f t="shared" si="0"/>
        <v>506.40188000000001</v>
      </c>
      <c r="H164" s="3">
        <f t="shared" si="1"/>
        <v>0.48999999999978172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73</v>
      </c>
      <c r="E165" s="2">
        <v>0</v>
      </c>
      <c r="F165" s="2">
        <v>0</v>
      </c>
      <c r="G165" s="3">
        <f t="shared" si="0"/>
        <v>23.944000000000003</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116433.80999999998</v>
      </c>
      <c r="D166" s="2">
        <f>'PR-RAS'!E170</f>
        <v>122480.03999999998</v>
      </c>
      <c r="E166" s="2">
        <v>0</v>
      </c>
      <c r="F166" s="2">
        <v>0</v>
      </c>
      <c r="G166" s="3">
        <f t="shared" si="0"/>
        <v>59629.991849999999</v>
      </c>
      <c r="H166" s="3">
        <f t="shared" si="1"/>
        <v>0.22999999999592546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11147.67</v>
      </c>
      <c r="D167" s="2">
        <f>'PR-RAS'!E171</f>
        <v>10612.73</v>
      </c>
      <c r="E167" s="2">
        <v>0</v>
      </c>
      <c r="F167" s="2">
        <v>0</v>
      </c>
      <c r="G167" s="3">
        <f t="shared" si="0"/>
        <v>5373.9395800000002</v>
      </c>
      <c r="H167" s="3">
        <f t="shared" si="1"/>
        <v>0.6000000000003638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77127.83</v>
      </c>
      <c r="D168" s="2">
        <f>'PR-RAS'!E172</f>
        <v>89204.78</v>
      </c>
      <c r="E168" s="2">
        <v>0</v>
      </c>
      <c r="F168" s="2">
        <v>0</v>
      </c>
      <c r="G168" s="3">
        <f t="shared" si="0"/>
        <v>42674.744130000006</v>
      </c>
      <c r="H168" s="3">
        <f t="shared" si="1"/>
        <v>0.38999999999941792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26364.68</v>
      </c>
      <c r="D169" s="2">
        <f>'PR-RAS'!E173</f>
        <v>21841.7</v>
      </c>
      <c r="E169" s="2">
        <v>0</v>
      </c>
      <c r="F169" s="2">
        <v>0</v>
      </c>
      <c r="G169" s="3">
        <f t="shared" si="0"/>
        <v>11768.077440000001</v>
      </c>
      <c r="H169" s="3">
        <f t="shared" si="1"/>
        <v>0.61999999999898137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269.39999999999998</v>
      </c>
      <c r="D170" s="2">
        <f>'PR-RAS'!E174</f>
        <v>38.9</v>
      </c>
      <c r="E170" s="2">
        <v>0</v>
      </c>
      <c r="F170" s="2">
        <v>0</v>
      </c>
      <c r="G170" s="3">
        <f t="shared" si="0"/>
        <v>58.6768</v>
      </c>
      <c r="H170" s="3">
        <f t="shared" si="1"/>
        <v>0.49999999999997868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1524.23</v>
      </c>
      <c r="D171" s="2">
        <f>'PR-RAS'!E175</f>
        <v>109.93</v>
      </c>
      <c r="E171" s="2">
        <v>0</v>
      </c>
      <c r="F171" s="2">
        <v>0</v>
      </c>
      <c r="G171" s="3">
        <f t="shared" si="0"/>
        <v>296.49530000000004</v>
      </c>
      <c r="H171" s="3">
        <f t="shared" si="1"/>
        <v>0.30000000000001137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672</v>
      </c>
      <c r="E173" s="2">
        <v>0</v>
      </c>
      <c r="F173" s="2">
        <v>0</v>
      </c>
      <c r="G173" s="3">
        <f t="shared" si="0"/>
        <v>231.16799999999998</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97094.98000000001</v>
      </c>
      <c r="D174" s="2">
        <f>'PR-RAS'!E178</f>
        <v>44592.979999999996</v>
      </c>
      <c r="E174" s="2">
        <v>0</v>
      </c>
      <c r="F174" s="2">
        <v>0</v>
      </c>
      <c r="G174" s="3">
        <f t="shared" si="0"/>
        <v>32226.602619999998</v>
      </c>
      <c r="H174" s="3">
        <f t="shared" si="1"/>
        <v>3.9999999993597157E-2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5662.05</v>
      </c>
      <c r="D175" s="2">
        <f>'PR-RAS'!E179</f>
        <v>7145.28</v>
      </c>
      <c r="E175" s="2">
        <v>0</v>
      </c>
      <c r="F175" s="2">
        <v>0</v>
      </c>
      <c r="G175" s="3">
        <f t="shared" si="0"/>
        <v>3471.75414</v>
      </c>
      <c r="H175" s="3">
        <f t="shared" si="1"/>
        <v>0.32999999999992724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61385.279999999999</v>
      </c>
      <c r="D176" s="2">
        <f>'PR-RAS'!E180</f>
        <v>11856.14</v>
      </c>
      <c r="E176" s="2">
        <v>0</v>
      </c>
      <c r="F176" s="2">
        <v>0</v>
      </c>
      <c r="G176" s="3">
        <f t="shared" si="0"/>
        <v>14892.072999999999</v>
      </c>
      <c r="H176" s="3">
        <f t="shared" si="1"/>
        <v>0.41999999999825377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1263.94</v>
      </c>
      <c r="D177" s="2">
        <f>'PR-RAS'!E181</f>
        <v>1352.19</v>
      </c>
      <c r="E177" s="2">
        <v>0</v>
      </c>
      <c r="F177" s="2">
        <v>0</v>
      </c>
      <c r="G177" s="3">
        <f t="shared" si="0"/>
        <v>698.42431999999997</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6948.91</v>
      </c>
      <c r="D178" s="2">
        <f>'PR-RAS'!E182</f>
        <v>5714.19</v>
      </c>
      <c r="E178" s="2">
        <v>0</v>
      </c>
      <c r="F178" s="2">
        <v>0</v>
      </c>
      <c r="G178" s="3">
        <f t="shared" si="0"/>
        <v>3252.78033</v>
      </c>
      <c r="H178" s="3">
        <f t="shared" si="1"/>
        <v>0.27999999999974534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1798.75</v>
      </c>
      <c r="D179" s="2">
        <f>'PR-RAS'!E183</f>
        <v>3742.76</v>
      </c>
      <c r="E179" s="2">
        <v>0</v>
      </c>
      <c r="F179" s="2">
        <v>0</v>
      </c>
      <c r="G179" s="3">
        <f t="shared" si="0"/>
        <v>1652.60006</v>
      </c>
      <c r="H179" s="3">
        <f t="shared" si="1"/>
        <v>0.48999999999978172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4036.1</v>
      </c>
      <c r="D180" s="2">
        <f>'PR-RAS'!E184</f>
        <v>4182.8100000000004</v>
      </c>
      <c r="E180" s="2">
        <v>0</v>
      </c>
      <c r="F180" s="2">
        <v>0</v>
      </c>
      <c r="G180" s="3">
        <f t="shared" si="0"/>
        <v>2219.9078800000002</v>
      </c>
      <c r="H180" s="3">
        <f t="shared" si="1"/>
        <v>0.28999999999950887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834.75</v>
      </c>
      <c r="D181" s="2">
        <f>'PR-RAS'!E185</f>
        <v>7881.38</v>
      </c>
      <c r="E181" s="2">
        <v>0</v>
      </c>
      <c r="F181" s="2">
        <v>0</v>
      </c>
      <c r="G181" s="3">
        <f t="shared" si="0"/>
        <v>2987.5518000000002</v>
      </c>
      <c r="H181" s="3">
        <f t="shared" si="1"/>
        <v>0.63000000000010914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1616.4</v>
      </c>
      <c r="D182" s="2">
        <f>'PR-RAS'!E186</f>
        <v>1725.73</v>
      </c>
      <c r="E182" s="2">
        <v>0</v>
      </c>
      <c r="F182" s="2">
        <v>0</v>
      </c>
      <c r="G182" s="3">
        <f t="shared" si="0"/>
        <v>917.28266000000008</v>
      </c>
      <c r="H182" s="3">
        <f t="shared" si="1"/>
        <v>0.67000000000007276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13548.8</v>
      </c>
      <c r="D183" s="2">
        <f>'PR-RAS'!E187</f>
        <v>992.5</v>
      </c>
      <c r="E183" s="2">
        <v>0</v>
      </c>
      <c r="F183" s="2">
        <v>0</v>
      </c>
      <c r="G183" s="3">
        <f t="shared" si="0"/>
        <v>2827.1515999999997</v>
      </c>
      <c r="H183" s="3">
        <f t="shared" si="1"/>
        <v>0.7000000000007276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10806.58</v>
      </c>
      <c r="D190" s="2">
        <f>'PR-RAS'!E194</f>
        <v>22967.37</v>
      </c>
      <c r="E190" s="2">
        <v>0</v>
      </c>
      <c r="F190" s="2">
        <v>0</v>
      </c>
      <c r="G190" s="3">
        <f t="shared" si="0"/>
        <v>10724.109479999999</v>
      </c>
      <c r="H190" s="3">
        <f t="shared" si="1"/>
        <v>0.78999999999905413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1345.19</v>
      </c>
      <c r="D191" s="2">
        <f>'PR-RAS'!E195</f>
        <v>6664.65</v>
      </c>
      <c r="E191" s="2">
        <v>0</v>
      </c>
      <c r="F191" s="2">
        <v>0</v>
      </c>
      <c r="G191" s="3">
        <f t="shared" si="0"/>
        <v>2788.1531</v>
      </c>
      <c r="H191" s="3">
        <f t="shared" si="1"/>
        <v>0.54000000000041837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2960.31</v>
      </c>
      <c r="E192" s="2">
        <v>0</v>
      </c>
      <c r="F192" s="2">
        <v>0</v>
      </c>
      <c r="G192" s="3">
        <f t="shared" si="0"/>
        <v>1130.83842</v>
      </c>
      <c r="H192" s="3">
        <f t="shared" si="1"/>
        <v>0.30999999999994543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1476.13</v>
      </c>
      <c r="D193" s="2">
        <f>'PR-RAS'!E197</f>
        <v>872.53</v>
      </c>
      <c r="E193" s="2">
        <v>0</v>
      </c>
      <c r="F193" s="2">
        <v>0</v>
      </c>
      <c r="G193" s="3">
        <f t="shared" si="0"/>
        <v>618.46848</v>
      </c>
      <c r="H193" s="3">
        <f t="shared" si="1"/>
        <v>0.60000000000013642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549</v>
      </c>
      <c r="D194" s="2">
        <f>'PR-RAS'!E198</f>
        <v>155</v>
      </c>
      <c r="E194" s="2">
        <v>0</v>
      </c>
      <c r="F194" s="2">
        <v>0</v>
      </c>
      <c r="G194" s="3">
        <f t="shared" si="0"/>
        <v>165.78700000000001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313.63</v>
      </c>
      <c r="E195" s="2">
        <v>0</v>
      </c>
      <c r="F195" s="2">
        <v>0</v>
      </c>
      <c r="G195" s="3">
        <f t="shared" si="0"/>
        <v>121.68844</v>
      </c>
      <c r="H195" s="3">
        <f t="shared" si="1"/>
        <v>0.37000000000000455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7436.26</v>
      </c>
      <c r="D197" s="2">
        <f>'PR-RAS'!E201</f>
        <v>12001.25</v>
      </c>
      <c r="E197" s="2">
        <v>0</v>
      </c>
      <c r="F197" s="2">
        <v>0</v>
      </c>
      <c r="G197" s="3">
        <f t="shared" si="0"/>
        <v>6161.9969600000004</v>
      </c>
      <c r="H197" s="3">
        <f t="shared" si="1"/>
        <v>0.51000000000021828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467.56</v>
      </c>
      <c r="D198" s="2">
        <f>'PR-RAS'!E202</f>
        <v>583.12</v>
      </c>
      <c r="E198" s="2">
        <v>0</v>
      </c>
      <c r="F198" s="2">
        <v>0</v>
      </c>
      <c r="G198" s="3">
        <f t="shared" si="0"/>
        <v>321.85860000000002</v>
      </c>
      <c r="H198" s="3">
        <f t="shared" si="1"/>
        <v>0.56000000000000227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467.56</v>
      </c>
      <c r="D212" s="2">
        <f>'PR-RAS'!E216</f>
        <v>583.12</v>
      </c>
      <c r="E212" s="2">
        <v>0</v>
      </c>
      <c r="F212" s="2">
        <v>0</v>
      </c>
      <c r="G212" s="3">
        <f t="shared" si="0"/>
        <v>344.73179999999996</v>
      </c>
      <c r="H212" s="3">
        <f t="shared" si="1"/>
        <v>0.56000000000000227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467.56</v>
      </c>
      <c r="D213" s="2">
        <f>'PR-RAS'!E217</f>
        <v>583.12</v>
      </c>
      <c r="E213" s="2">
        <v>0</v>
      </c>
      <c r="F213" s="2">
        <v>0</v>
      </c>
      <c r="G213" s="3">
        <f t="shared" si="0"/>
        <v>346.36559999999997</v>
      </c>
      <c r="H213" s="3">
        <f t="shared" si="1"/>
        <v>0.56000000000000227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62163.78</v>
      </c>
      <c r="D269" s="2">
        <f>'PR-RAS'!E273</f>
        <v>0</v>
      </c>
      <c r="E269" s="2">
        <v>0</v>
      </c>
      <c r="F269" s="2">
        <v>0</v>
      </c>
      <c r="G269" s="3">
        <f t="shared" si="0"/>
        <v>16659.893039999999</v>
      </c>
      <c r="H269" s="3">
        <f t="shared" si="1"/>
        <v>0.22000000000116415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62163.78</v>
      </c>
      <c r="D270" s="2">
        <f>'PR-RAS'!E274</f>
        <v>0</v>
      </c>
      <c r="E270" s="2">
        <v>0</v>
      </c>
      <c r="F270" s="2">
        <v>0</v>
      </c>
      <c r="G270" s="3">
        <f t="shared" si="0"/>
        <v>16722.056820000002</v>
      </c>
      <c r="H270" s="3">
        <f t="shared" si="1"/>
        <v>0.22000000000116415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947.78</v>
      </c>
      <c r="D272" s="2">
        <f>'PR-RAS'!E276</f>
        <v>0</v>
      </c>
      <c r="E272" s="2">
        <v>0</v>
      </c>
      <c r="F272" s="2">
        <v>0</v>
      </c>
      <c r="G272" s="3">
        <f t="shared" si="0"/>
        <v>256.84838000000002</v>
      </c>
      <c r="H272" s="3">
        <f t="shared" si="1"/>
        <v>0.22000000000002728</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61216</v>
      </c>
      <c r="D273" s="2">
        <f>'PR-RAS'!E277</f>
        <v>0</v>
      </c>
      <c r="E273" s="2">
        <v>0</v>
      </c>
      <c r="F273" s="2">
        <v>0</v>
      </c>
      <c r="G273" s="3">
        <f t="shared" si="0"/>
        <v>16650.752</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1295291.32</v>
      </c>
      <c r="D295" s="2">
        <f>'PR-RAS'!E299</f>
        <v>1127956.3700000001</v>
      </c>
      <c r="E295" s="2">
        <v>0</v>
      </c>
      <c r="F295" s="2">
        <v>0</v>
      </c>
      <c r="G295" s="3">
        <f t="shared" si="12"/>
        <v>1044053.9936400001</v>
      </c>
      <c r="H295" s="3">
        <f t="shared" si="13"/>
        <v>0.69000000017695129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226293.13000000012</v>
      </c>
      <c r="D297" s="2">
        <f>'PR-RAS'!E301</f>
        <v>68982.700000000186</v>
      </c>
      <c r="E297" s="2">
        <v>0</v>
      </c>
      <c r="F297" s="2">
        <v>0</v>
      </c>
      <c r="G297" s="3">
        <f t="shared" si="12"/>
        <v>107820.52488000014</v>
      </c>
      <c r="H297" s="3">
        <f t="shared" si="13"/>
        <v>0.42999999993480742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988693.53</v>
      </c>
      <c r="D298" s="2">
        <f>'PR-RAS'!E302</f>
        <v>815549.56</v>
      </c>
      <c r="E298" s="2">
        <v>0</v>
      </c>
      <c r="F298" s="2">
        <v>0</v>
      </c>
      <c r="G298" s="3">
        <f t="shared" si="12"/>
        <v>778078.41705000005</v>
      </c>
      <c r="H298" s="3">
        <f t="shared" si="13"/>
        <v>0.90999999991618097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148405.79999999999</v>
      </c>
      <c r="D300" s="2">
        <f>'PR-RAS'!E304</f>
        <v>151231.25</v>
      </c>
      <c r="E300" s="2">
        <v>0</v>
      </c>
      <c r="F300" s="2">
        <v>0</v>
      </c>
      <c r="G300" s="3">
        <f t="shared" si="12"/>
        <v>134809.62169999999</v>
      </c>
      <c r="H300" s="3">
        <f t="shared" si="13"/>
        <v>0.45000000001164153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204.32</v>
      </c>
      <c r="D301" s="2">
        <f>'PR-RAS'!E305</f>
        <v>1597.82</v>
      </c>
      <c r="E301" s="2">
        <v>0</v>
      </c>
      <c r="F301" s="2">
        <v>0</v>
      </c>
      <c r="G301" s="3">
        <f t="shared" si="12"/>
        <v>1019.9879999999999</v>
      </c>
      <c r="H301" s="3">
        <f t="shared" si="13"/>
        <v>0.50000000000005684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5537.95</v>
      </c>
      <c r="D355" s="2">
        <f>'PR-RAS'!E360</f>
        <v>1093.3900000000001</v>
      </c>
      <c r="E355" s="2">
        <v>0</v>
      </c>
      <c r="F355" s="2">
        <v>0</v>
      </c>
      <c r="G355" s="3">
        <f t="shared" si="12"/>
        <v>2734.5544199999995</v>
      </c>
      <c r="H355" s="3">
        <f t="shared" si="13"/>
        <v>0.44000000000028194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5537.95</v>
      </c>
      <c r="D368" s="2">
        <f>'PR-RAS'!E373</f>
        <v>1093.3900000000001</v>
      </c>
      <c r="E368" s="2">
        <v>0</v>
      </c>
      <c r="F368" s="2">
        <v>0</v>
      </c>
      <c r="G368" s="3">
        <f t="shared" si="12"/>
        <v>2834.9759099999997</v>
      </c>
      <c r="H368" s="3">
        <f t="shared" si="13"/>
        <v>0.44000000000028194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5121.71</v>
      </c>
      <c r="D374" s="2">
        <f>'PR-RAS'!E379</f>
        <v>1093.3900000000001</v>
      </c>
      <c r="E374" s="2">
        <v>0</v>
      </c>
      <c r="F374" s="2">
        <v>0</v>
      </c>
      <c r="G374" s="3">
        <f t="shared" si="12"/>
        <v>2726.0667699999999</v>
      </c>
      <c r="H374" s="3">
        <f t="shared" si="13"/>
        <v>0.68000000000006366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45.1</v>
      </c>
      <c r="D375" s="2">
        <f>'PR-RAS'!E380</f>
        <v>1093.3900000000001</v>
      </c>
      <c r="E375" s="2">
        <v>0</v>
      </c>
      <c r="F375" s="2">
        <v>0</v>
      </c>
      <c r="G375" s="3">
        <f t="shared" si="12"/>
        <v>834.72311999999999</v>
      </c>
      <c r="H375" s="3">
        <f t="shared" si="13"/>
        <v>0.49000000000010147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5076.6099999999997</v>
      </c>
      <c r="D381" s="2">
        <f>'PR-RAS'!E386</f>
        <v>0</v>
      </c>
      <c r="E381" s="2">
        <v>0</v>
      </c>
      <c r="F381" s="2">
        <v>0</v>
      </c>
      <c r="G381" s="3">
        <f t="shared" si="12"/>
        <v>1929.1117999999999</v>
      </c>
      <c r="H381" s="3">
        <f t="shared" si="13"/>
        <v>0.39000000000032742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416.24</v>
      </c>
      <c r="D388" s="2">
        <f>'PR-RAS'!E393</f>
        <v>0</v>
      </c>
      <c r="E388" s="2">
        <v>0</v>
      </c>
      <c r="F388" s="2">
        <v>0</v>
      </c>
      <c r="G388" s="3">
        <f t="shared" si="12"/>
        <v>161.08488</v>
      </c>
      <c r="H388" s="3">
        <f t="shared" si="13"/>
        <v>0.24000000000000909</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416.24</v>
      </c>
      <c r="D389" s="2">
        <f>'PR-RAS'!E394</f>
        <v>0</v>
      </c>
      <c r="E389" s="2">
        <v>0</v>
      </c>
      <c r="F389" s="2">
        <v>0</v>
      </c>
      <c r="G389" s="3">
        <f t="shared" si="12"/>
        <v>161.50112000000001</v>
      </c>
      <c r="H389" s="3">
        <f t="shared" si="13"/>
        <v>0.24000000000000909</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5537.95</v>
      </c>
      <c r="D413" s="2">
        <f>'PR-RAS'!E418</f>
        <v>1093.3900000000001</v>
      </c>
      <c r="E413" s="2">
        <v>0</v>
      </c>
      <c r="F413" s="2">
        <v>0</v>
      </c>
      <c r="G413" s="3">
        <f t="shared" si="12"/>
        <v>3182.5887599999996</v>
      </c>
      <c r="H413" s="3">
        <f t="shared" si="13"/>
        <v>0.44000000000028194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866858.72</v>
      </c>
      <c r="D415" s="2">
        <f>'PR-RAS'!E420</f>
        <v>903341.1</v>
      </c>
      <c r="E415" s="2">
        <v>0</v>
      </c>
      <c r="F415" s="2">
        <v>0</v>
      </c>
      <c r="G415" s="3">
        <f t="shared" si="12"/>
        <v>1106845.9408799999</v>
      </c>
      <c r="H415" s="3">
        <f t="shared" si="13"/>
        <v>0.38000000000465661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1068998.19</v>
      </c>
      <c r="D417" s="2">
        <f>'PR-RAS'!E422</f>
        <v>1058973.67</v>
      </c>
      <c r="E417" s="2">
        <v>0</v>
      </c>
      <c r="F417" s="2">
        <v>0</v>
      </c>
      <c r="G417" s="3">
        <f t="shared" si="12"/>
        <v>1325769.3404799998</v>
      </c>
      <c r="H417" s="3">
        <f t="shared" si="13"/>
        <v>0.52000000001862645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1300829.27</v>
      </c>
      <c r="D418" s="2">
        <f>'PR-RAS'!E423</f>
        <v>1129049.76</v>
      </c>
      <c r="E418" s="2">
        <v>0</v>
      </c>
      <c r="F418" s="2">
        <v>0</v>
      </c>
      <c r="G418" s="3">
        <f t="shared" si="12"/>
        <v>1484073.3054299999</v>
      </c>
      <c r="H418" s="3">
        <f t="shared" si="13"/>
        <v>0.51000000000931323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231831.08000000007</v>
      </c>
      <c r="D420" s="2">
        <f>'PR-RAS'!E425</f>
        <v>70076.090000000084</v>
      </c>
      <c r="E420" s="2">
        <v>0</v>
      </c>
      <c r="F420" s="2">
        <v>0</v>
      </c>
      <c r="G420" s="3">
        <f t="shared" si="12"/>
        <v>155860.9859400001</v>
      </c>
      <c r="H420" s="3">
        <f t="shared" si="13"/>
        <v>0.17000000015832484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121834.81000000006</v>
      </c>
      <c r="D421" s="2">
        <f>'PR-RAS'!E426</f>
        <v>0</v>
      </c>
      <c r="E421" s="2">
        <v>0</v>
      </c>
      <c r="F421" s="2">
        <v>0</v>
      </c>
      <c r="G421" s="3">
        <f t="shared" si="12"/>
        <v>51170.620200000019</v>
      </c>
      <c r="H421" s="3">
        <f t="shared" si="13"/>
        <v>0.18999999994412065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87791.539999999921</v>
      </c>
      <c r="E422" s="2">
        <v>0</v>
      </c>
      <c r="F422" s="2">
        <v>0</v>
      </c>
      <c r="G422" s="3">
        <f t="shared" si="12"/>
        <v>73920.476679999934</v>
      </c>
      <c r="H422" s="3">
        <f t="shared" si="13"/>
        <v>0.46000000007916242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148405.79999999999</v>
      </c>
      <c r="D423" s="2">
        <f>'PR-RAS'!E428</f>
        <v>151231.25</v>
      </c>
      <c r="E423" s="2">
        <v>0</v>
      </c>
      <c r="F423" s="2">
        <v>0</v>
      </c>
      <c r="G423" s="3">
        <f t="shared" si="12"/>
        <v>190266.42259999999</v>
      </c>
      <c r="H423" s="3">
        <f t="shared" si="13"/>
        <v>0.45000000001164153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1068998.19</v>
      </c>
      <c r="D637" s="2">
        <f>'PR-RAS'!E643</f>
        <v>1058973.67</v>
      </c>
      <c r="E637" s="2">
        <v>0</v>
      </c>
      <c r="F637" s="2">
        <v>0</v>
      </c>
      <c r="G637" s="3">
        <f t="shared" si="14"/>
        <v>2026897.35708</v>
      </c>
      <c r="H637" s="3">
        <f t="shared" si="15"/>
        <v>0.52000000001862645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1300829.27</v>
      </c>
      <c r="D638" s="2">
        <f>'PR-RAS'!E644</f>
        <v>1129049.76</v>
      </c>
      <c r="E638" s="2">
        <v>0</v>
      </c>
      <c r="F638" s="2">
        <v>0</v>
      </c>
      <c r="G638" s="3">
        <f t="shared" si="14"/>
        <v>2267037.6392299999</v>
      </c>
      <c r="H638" s="3">
        <f t="shared" si="15"/>
        <v>0.51000000000931323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231831.08000000007</v>
      </c>
      <c r="D640" s="2">
        <f>'PR-RAS'!E646</f>
        <v>70076.090000000084</v>
      </c>
      <c r="E640" s="2">
        <v>0</v>
      </c>
      <c r="F640" s="2">
        <v>0</v>
      </c>
      <c r="G640" s="3">
        <f t="shared" si="14"/>
        <v>237697.30314000015</v>
      </c>
      <c r="H640" s="3">
        <f t="shared" si="15"/>
        <v>0.17000000015832484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121834.81000000006</v>
      </c>
      <c r="D641" s="2">
        <f>'PR-RAS'!E647</f>
        <v>0</v>
      </c>
      <c r="E641" s="2">
        <v>0</v>
      </c>
      <c r="F641" s="2">
        <v>0</v>
      </c>
      <c r="G641" s="3">
        <f t="shared" si="14"/>
        <v>77974.278400000039</v>
      </c>
      <c r="H641" s="3">
        <f t="shared" si="15"/>
        <v>0.18999999994412065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87791.539999999921</v>
      </c>
      <c r="E642" s="2">
        <v>0</v>
      </c>
      <c r="F642" s="2">
        <v>0</v>
      </c>
      <c r="G642" s="3">
        <f t="shared" si="14"/>
        <v>112548.75427999991</v>
      </c>
      <c r="H642" s="3">
        <f t="shared" si="15"/>
        <v>0.46000000007916242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109996.27000000002</v>
      </c>
      <c r="D644" s="2">
        <f>'PR-RAS'!E650</f>
        <v>157867.63</v>
      </c>
      <c r="E644" s="2">
        <v>0</v>
      </c>
      <c r="F644" s="2">
        <v>0</v>
      </c>
      <c r="G644" s="3">
        <f t="shared" si="14"/>
        <v>273745.37379000004</v>
      </c>
      <c r="H644" s="3">
        <f t="shared" si="15"/>
        <v>0.64000000001396984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171026.51</v>
      </c>
      <c r="D646" s="2">
        <f>'PR-RAS'!E653</f>
        <v>96827.61</v>
      </c>
      <c r="E646" s="2">
        <v>0</v>
      </c>
      <c r="F646" s="2">
        <v>0</v>
      </c>
      <c r="G646" s="3">
        <f t="shared" si="14"/>
        <v>235219.71585000001</v>
      </c>
      <c r="H646" s="3">
        <f t="shared" si="15"/>
        <v>0.8799999999901047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390143.55</v>
      </c>
      <c r="D647" s="2">
        <f>'PR-RAS'!E654</f>
        <v>317446.73</v>
      </c>
      <c r="E647" s="2">
        <v>0</v>
      </c>
      <c r="F647" s="2">
        <v>0</v>
      </c>
      <c r="G647" s="3">
        <f t="shared" si="14"/>
        <v>662173.90846000006</v>
      </c>
      <c r="H647" s="3">
        <f t="shared" si="15"/>
        <v>0.72000000003026798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487227.73</v>
      </c>
      <c r="D648" s="2">
        <f>'PR-RAS'!E655</f>
        <v>380284.54</v>
      </c>
      <c r="E648" s="2">
        <v>0</v>
      </c>
      <c r="F648" s="2">
        <v>0</v>
      </c>
      <c r="G648" s="3">
        <f t="shared" si="14"/>
        <v>807324.53607000003</v>
      </c>
      <c r="H648" s="3">
        <f t="shared" si="15"/>
        <v>0.73000000003958121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73942.330000000075</v>
      </c>
      <c r="D649" s="2">
        <f>'PR-RAS'!E656</f>
        <v>33989.799999999988</v>
      </c>
      <c r="E649" s="2">
        <v>0</v>
      </c>
      <c r="F649" s="2">
        <v>0</v>
      </c>
      <c r="G649" s="3">
        <f t="shared" si="14"/>
        <v>91965.410640000031</v>
      </c>
      <c r="H649" s="3">
        <f t="shared" si="15"/>
        <v>0.53000000008614734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67</v>
      </c>
      <c r="D651" s="2">
        <f>'PR-RAS'!E658</f>
        <v>68</v>
      </c>
      <c r="E651" s="2">
        <v>0</v>
      </c>
      <c r="F651" s="2">
        <v>0</v>
      </c>
      <c r="G651" s="3">
        <f t="shared" si="14"/>
        <v>131.95000000000002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62</v>
      </c>
      <c r="D653" s="2">
        <f>'PR-RAS'!E660</f>
        <v>63</v>
      </c>
      <c r="E653" s="2">
        <v>0</v>
      </c>
      <c r="F653" s="2">
        <v>0</v>
      </c>
      <c r="G653" s="3">
        <f t="shared" si="14"/>
        <v>122.57600000000001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739132.17</v>
      </c>
      <c r="D676" s="2">
        <f>'PR-RAS'!E683</f>
        <v>786497.04</v>
      </c>
      <c r="E676" s="2">
        <v>0</v>
      </c>
      <c r="F676" s="2">
        <v>0</v>
      </c>
      <c r="G676" s="3">
        <f t="shared" si="14"/>
        <v>1560685.21875</v>
      </c>
      <c r="H676" s="3">
        <f t="shared" si="15"/>
        <v>0.21000000007916242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72.45</v>
      </c>
      <c r="E678" s="2">
        <v>0</v>
      </c>
      <c r="F678" s="2">
        <v>0</v>
      </c>
      <c r="G678" s="3">
        <f t="shared" si="14"/>
        <v>98.097300000000004</v>
      </c>
      <c r="H678" s="3">
        <f t="shared" si="15"/>
        <v>0.45000000000000284</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29241.95</v>
      </c>
      <c r="D717" s="2">
        <f>'PR-RAS'!E724</f>
        <v>31799.99</v>
      </c>
      <c r="E717" s="2">
        <v>0</v>
      </c>
      <c r="F717" s="2">
        <v>0</v>
      </c>
      <c r="G717" s="3">
        <f t="shared" si="14"/>
        <v>66474.821880000003</v>
      </c>
      <c r="H717" s="3">
        <f t="shared" si="15"/>
        <v>5.9999999997671694E-2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3090.08</v>
      </c>
      <c r="D726" s="2">
        <f>'PR-RAS'!E733</f>
        <v>3090.08</v>
      </c>
      <c r="E726" s="2">
        <v>0</v>
      </c>
      <c r="F726" s="2">
        <v>0</v>
      </c>
      <c r="G726" s="3">
        <f t="shared" si="14"/>
        <v>6720.924</v>
      </c>
      <c r="H726" s="3">
        <f t="shared" si="15"/>
        <v>0.15999999999985448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13121.6</v>
      </c>
      <c r="D727" s="2">
        <f>'PR-RAS'!E734</f>
        <v>14111.76</v>
      </c>
      <c r="E727" s="2">
        <v>0</v>
      </c>
      <c r="F727" s="2">
        <v>0</v>
      </c>
      <c r="G727" s="3">
        <f t="shared" si="14"/>
        <v>30016.557120000001</v>
      </c>
      <c r="H727" s="3">
        <f t="shared" si="15"/>
        <v>0.63999999999941792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3667.8</v>
      </c>
      <c r="D729" s="2">
        <f>'PR-RAS'!E736</f>
        <v>3680</v>
      </c>
      <c r="E729" s="2">
        <v>0</v>
      </c>
      <c r="F729" s="2">
        <v>0</v>
      </c>
      <c r="G729" s="3">
        <f t="shared" si="14"/>
        <v>8028.2383999999993</v>
      </c>
      <c r="H729" s="3">
        <f t="shared" si="15"/>
        <v>0.1999999999998181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2350</v>
      </c>
      <c r="E730" s="2">
        <v>0</v>
      </c>
      <c r="F730" s="2">
        <v>0</v>
      </c>
      <c r="G730" s="3">
        <f t="shared" si="14"/>
        <v>3426.2999999999997</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703.91</v>
      </c>
      <c r="D731" s="2">
        <f>'PR-RAS'!E738</f>
        <v>5411.38</v>
      </c>
      <c r="E731" s="2">
        <v>0</v>
      </c>
      <c r="F731" s="2">
        <v>0</v>
      </c>
      <c r="G731" s="3">
        <f t="shared" si="14"/>
        <v>8414.4691000000003</v>
      </c>
      <c r="H731" s="3">
        <f t="shared" si="15"/>
        <v>0.47000000000014097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1345.19</v>
      </c>
      <c r="D734" s="2">
        <f>'PR-RAS'!E741</f>
        <v>6664.65</v>
      </c>
      <c r="E734" s="2">
        <v>0</v>
      </c>
      <c r="F734" s="2">
        <v>0</v>
      </c>
      <c r="G734" s="3">
        <f t="shared" si="14"/>
        <v>10756.401169999999</v>
      </c>
      <c r="H734" s="3">
        <f t="shared" si="15"/>
        <v>0.54000000000041837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586.21</v>
      </c>
      <c r="E735" s="2">
        <v>0</v>
      </c>
      <c r="F735" s="2">
        <v>0</v>
      </c>
      <c r="G735" s="3">
        <f t="shared" si="14"/>
        <v>860.55628000000002</v>
      </c>
      <c r="H735" s="3">
        <f t="shared" si="15"/>
        <v>0.21000000000003638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178740.53</v>
      </c>
      <c r="D1581" s="7"/>
      <c r="E1581" s="7">
        <v>0</v>
      </c>
      <c r="F1581" s="7">
        <v>0</v>
      </c>
      <c r="G1581" s="8">
        <f t="shared" ref="G1581:G1685" si="70">B1581/1000*C1581</f>
        <v>178.74053000000001</v>
      </c>
      <c r="H1581" s="8">
        <f t="shared" ref="H1581:H1685" si="71">ABS(C1581-ROUND(C1581,0))</f>
        <v>0.47000000000116415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1140258.33</v>
      </c>
      <c r="D1582" s="2">
        <v>0</v>
      </c>
      <c r="E1582" s="2">
        <v>0</v>
      </c>
      <c r="F1582" s="2">
        <v>0</v>
      </c>
      <c r="G1582" s="3">
        <f t="shared" si="70"/>
        <v>2280.5166600000002</v>
      </c>
      <c r="H1582" s="3">
        <f t="shared" si="71"/>
        <v>0.33000000007450581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1133015.6400000001</v>
      </c>
      <c r="D1584" s="2">
        <v>0</v>
      </c>
      <c r="E1584" s="2">
        <v>0</v>
      </c>
      <c r="F1584" s="2">
        <v>0</v>
      </c>
      <c r="G1584" s="3">
        <f t="shared" si="70"/>
        <v>4532.0625600000003</v>
      </c>
      <c r="H1584" s="3">
        <f t="shared" si="71"/>
        <v>0.35999999986961484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922208.59</v>
      </c>
      <c r="D1585" s="2">
        <v>0</v>
      </c>
      <c r="E1585" s="2">
        <v>0</v>
      </c>
      <c r="F1585" s="2">
        <v>0</v>
      </c>
      <c r="G1585" s="3">
        <f t="shared" si="70"/>
        <v>4611.04295</v>
      </c>
      <c r="H1585" s="3">
        <f t="shared" si="71"/>
        <v>0.41000000003259629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210223.93</v>
      </c>
      <c r="D1586" s="2">
        <v>0</v>
      </c>
      <c r="E1586" s="2">
        <v>0</v>
      </c>
      <c r="F1586" s="2">
        <v>0</v>
      </c>
      <c r="G1586" s="3">
        <f t="shared" si="70"/>
        <v>1261.34358</v>
      </c>
      <c r="H1586" s="3">
        <f t="shared" si="71"/>
        <v>7.0000000006984919E-2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583.12</v>
      </c>
      <c r="D1587" s="2">
        <v>0</v>
      </c>
      <c r="E1587" s="2">
        <v>0</v>
      </c>
      <c r="F1587" s="2">
        <v>0</v>
      </c>
      <c r="G1587" s="3">
        <f t="shared" si="70"/>
        <v>4.0818399999999997</v>
      </c>
      <c r="H1587" s="3">
        <f t="shared" si="71"/>
        <v>0.12000000000000455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1093.3900000000001</v>
      </c>
      <c r="D1593" s="2">
        <v>0</v>
      </c>
      <c r="E1593" s="2">
        <v>0</v>
      </c>
      <c r="F1593" s="2">
        <v>0</v>
      </c>
      <c r="G1593" s="3">
        <f t="shared" si="70"/>
        <v>14.214070000000001</v>
      </c>
      <c r="H1593" s="3">
        <f t="shared" si="71"/>
        <v>0.39000000000010004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6149.3</v>
      </c>
      <c r="D1600" s="2">
        <v>0</v>
      </c>
      <c r="E1600" s="2">
        <v>0</v>
      </c>
      <c r="F1600" s="2">
        <v>0</v>
      </c>
      <c r="G1600" s="3">
        <f>B1600/1000*C1600</f>
        <v>122.986</v>
      </c>
      <c r="H1600" s="3">
        <f>ABS(C1600-ROUND(C1600,0))</f>
        <v>0.3000000000001819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1133015.7799999998</v>
      </c>
      <c r="D1601" s="2">
        <v>0</v>
      </c>
      <c r="E1601" s="2">
        <v>0</v>
      </c>
      <c r="F1601" s="2">
        <v>0</v>
      </c>
      <c r="G1601" s="3">
        <f t="shared" si="70"/>
        <v>23793.331379999996</v>
      </c>
      <c r="H1601" s="3">
        <f t="shared" si="71"/>
        <v>0.22000000020489097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1126464.69</v>
      </c>
      <c r="D1603" s="2">
        <v>0</v>
      </c>
      <c r="E1603" s="2">
        <v>0</v>
      </c>
      <c r="F1603" s="2">
        <v>0</v>
      </c>
      <c r="G1603" s="3">
        <f t="shared" si="70"/>
        <v>25908.687869999998</v>
      </c>
      <c r="H1603" s="3">
        <f t="shared" si="71"/>
        <v>0.31000000005587935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925111.52</v>
      </c>
      <c r="D1604" s="2">
        <v>0</v>
      </c>
      <c r="E1604" s="2">
        <v>0</v>
      </c>
      <c r="F1604" s="2">
        <v>0</v>
      </c>
      <c r="G1604" s="3">
        <f t="shared" si="70"/>
        <v>22202.676480000002</v>
      </c>
      <c r="H1604" s="3">
        <f t="shared" si="71"/>
        <v>0.47999999998137355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200795.67</v>
      </c>
      <c r="D1605" s="2">
        <v>0</v>
      </c>
      <c r="E1605" s="2">
        <v>0</v>
      </c>
      <c r="F1605" s="2">
        <v>0</v>
      </c>
      <c r="G1605" s="3">
        <f t="shared" si="70"/>
        <v>5019.8917500000007</v>
      </c>
      <c r="H1605" s="3">
        <f t="shared" si="71"/>
        <v>0.32999999998719431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557.5</v>
      </c>
      <c r="D1606" s="2">
        <v>0</v>
      </c>
      <c r="E1606" s="2">
        <v>0</v>
      </c>
      <c r="F1606" s="2">
        <v>0</v>
      </c>
      <c r="G1606" s="3">
        <f t="shared" si="70"/>
        <v>14.494999999999999</v>
      </c>
      <c r="H1606" s="3">
        <f t="shared" si="71"/>
        <v>0.5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2247.9499999999998</v>
      </c>
      <c r="D1612" s="2">
        <v>0</v>
      </c>
      <c r="E1612" s="2">
        <v>0</v>
      </c>
      <c r="F1612" s="2">
        <v>0</v>
      </c>
      <c r="G1612" s="3">
        <f t="shared" si="70"/>
        <v>71.934399999999997</v>
      </c>
      <c r="H1612" s="3">
        <f t="shared" si="71"/>
        <v>5.0000000000181899E-2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4303.1400000000003</v>
      </c>
      <c r="D1619" s="2">
        <v>0</v>
      </c>
      <c r="E1619" s="2">
        <v>0</v>
      </c>
      <c r="F1619" s="2">
        <v>0</v>
      </c>
      <c r="G1619" s="3">
        <f>B1619/1000*C1619</f>
        <v>167.82246000000001</v>
      </c>
      <c r="H1619" s="3">
        <f>ABS(C1619-ROUND(C1619,0))</f>
        <v>0.14000000000032742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185983.08000000031</v>
      </c>
      <c r="D1620" s="2">
        <v>0</v>
      </c>
      <c r="E1620" s="2">
        <v>0</v>
      </c>
      <c r="F1620" s="2">
        <v>0</v>
      </c>
      <c r="G1620" s="3">
        <f t="shared" si="70"/>
        <v>7439.3232000000125</v>
      </c>
      <c r="H1620" s="3">
        <f t="shared" si="71"/>
        <v>8.000000030733645E-2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13900</v>
      </c>
      <c r="D1621" s="2">
        <v>0</v>
      </c>
      <c r="E1621" s="2">
        <v>0</v>
      </c>
      <c r="F1621" s="2">
        <v>0</v>
      </c>
      <c r="G1621" s="3">
        <f t="shared" si="70"/>
        <v>569.9</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13900</v>
      </c>
      <c r="D1627" s="2">
        <v>0</v>
      </c>
      <c r="E1627" s="2">
        <v>0</v>
      </c>
      <c r="F1627" s="2">
        <v>0</v>
      </c>
      <c r="G1627" s="3">
        <f t="shared" si="70"/>
        <v>653.29999999999995</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13900</v>
      </c>
      <c r="D1633" s="2">
        <v>0</v>
      </c>
      <c r="E1633" s="2">
        <v>0</v>
      </c>
      <c r="F1633" s="2">
        <v>0</v>
      </c>
      <c r="G1633" s="3">
        <f t="shared" si="70"/>
        <v>736.69999999999993</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13900</v>
      </c>
      <c r="D1634" s="2">
        <v>0</v>
      </c>
      <c r="E1634" s="2">
        <v>0</v>
      </c>
      <c r="F1634" s="2">
        <v>0</v>
      </c>
      <c r="G1634" s="3">
        <f t="shared" si="70"/>
        <v>750.6</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172083.08000000002</v>
      </c>
      <c r="D1680" s="2">
        <v>0</v>
      </c>
      <c r="E1680" s="2">
        <v>0</v>
      </c>
      <c r="F1680" s="2">
        <v>0</v>
      </c>
      <c r="G1680" s="3">
        <f t="shared" si="70"/>
        <v>17208.308000000001</v>
      </c>
      <c r="H1680" s="3">
        <f t="shared" si="71"/>
        <v>8.0000000016298145E-2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170236.92</v>
      </c>
      <c r="D1682" s="2">
        <v>0</v>
      </c>
      <c r="E1682" s="2">
        <v>0</v>
      </c>
      <c r="F1682" s="2">
        <v>0</v>
      </c>
      <c r="G1682" s="3">
        <f t="shared" si="70"/>
        <v>17364.165840000001</v>
      </c>
      <c r="H1682" s="3">
        <f t="shared" si="71"/>
        <v>7.9999999987194315E-2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1846.16</v>
      </c>
      <c r="D1685" s="14">
        <v>0</v>
      </c>
      <c r="E1685" s="14">
        <v>0</v>
      </c>
      <c r="F1685" s="14">
        <v>0</v>
      </c>
      <c r="G1685" s="15">
        <f t="shared" si="70"/>
        <v>193.8468</v>
      </c>
      <c r="H1685" s="15">
        <f t="shared" si="71"/>
        <v>0.16000000000008185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9" t="s">
        <v>2017</v>
      </c>
      <c r="B1" s="409"/>
      <c r="C1" s="409"/>
    </row>
    <row r="2" spans="1:16" ht="33" customHeight="1" x14ac:dyDescent="0.2">
      <c r="A2" s="410" t="s">
        <v>2018</v>
      </c>
      <c r="B2" s="411"/>
      <c r="C2" s="408"/>
      <c r="D2" s="5"/>
      <c r="E2" s="5"/>
      <c r="F2" s="5"/>
      <c r="G2" s="5"/>
      <c r="H2" s="5"/>
      <c r="I2" s="5"/>
      <c r="J2" s="5"/>
      <c r="K2" s="5"/>
      <c r="L2" s="5"/>
      <c r="M2" s="5"/>
      <c r="N2" s="5"/>
      <c r="O2" s="5"/>
      <c r="P2" s="5"/>
    </row>
    <row r="3" spans="1:16" ht="18.75" customHeight="1" x14ac:dyDescent="0.2">
      <c r="A3" s="222" t="s">
        <v>2019</v>
      </c>
      <c r="B3" s="412" t="s">
        <v>2020</v>
      </c>
      <c r="C3" s="408"/>
      <c r="D3" s="5"/>
      <c r="E3" s="5"/>
      <c r="F3" s="5"/>
      <c r="G3" s="5"/>
      <c r="H3" s="5"/>
      <c r="I3" s="5"/>
      <c r="J3" s="5"/>
      <c r="K3" s="5"/>
      <c r="L3" s="5"/>
      <c r="M3" s="5"/>
      <c r="N3" s="5"/>
      <c r="O3" s="5"/>
      <c r="P3" s="5"/>
    </row>
    <row r="4" spans="1:16" ht="37.5" hidden="1" customHeight="1" x14ac:dyDescent="0.2">
      <c r="A4" s="223" t="s">
        <v>2021</v>
      </c>
      <c r="B4" s="407" t="s">
        <v>2022</v>
      </c>
      <c r="C4" s="408"/>
      <c r="D4" s="5"/>
      <c r="E4" s="5"/>
      <c r="F4" s="5"/>
      <c r="G4" s="5"/>
      <c r="H4" s="5"/>
      <c r="I4" s="5"/>
      <c r="J4" s="5"/>
      <c r="K4" s="5"/>
      <c r="L4" s="5"/>
      <c r="M4" s="5"/>
      <c r="N4" s="5"/>
      <c r="O4" s="5"/>
      <c r="P4" s="5"/>
    </row>
    <row r="5" spans="1:16" ht="48" hidden="1" customHeight="1" x14ac:dyDescent="0.2">
      <c r="A5" s="223" t="s">
        <v>2021</v>
      </c>
      <c r="B5" s="407" t="s">
        <v>2023</v>
      </c>
      <c r="C5" s="408"/>
      <c r="D5" s="5"/>
      <c r="E5" s="5"/>
      <c r="F5" s="5"/>
      <c r="G5" s="5"/>
      <c r="H5" s="5"/>
      <c r="I5" s="5"/>
      <c r="J5" s="5"/>
      <c r="K5" s="5"/>
      <c r="L5" s="5"/>
      <c r="M5" s="5"/>
      <c r="N5" s="5"/>
      <c r="O5" s="5"/>
      <c r="P5" s="5"/>
    </row>
    <row r="6" spans="1:16" ht="59.25" hidden="1" customHeight="1" x14ac:dyDescent="0.2">
      <c r="A6" s="223" t="s">
        <v>2021</v>
      </c>
      <c r="B6" s="407" t="s">
        <v>2024</v>
      </c>
      <c r="C6" s="408"/>
      <c r="D6" s="5"/>
      <c r="E6" s="5"/>
      <c r="F6" s="5"/>
      <c r="G6" s="5"/>
      <c r="H6" s="5"/>
      <c r="I6" s="5"/>
      <c r="J6" s="5"/>
      <c r="K6" s="5"/>
      <c r="L6" s="5"/>
      <c r="M6" s="5"/>
      <c r="N6" s="5"/>
      <c r="O6" s="5"/>
      <c r="P6" s="5"/>
    </row>
    <row r="7" spans="1:16" ht="48" hidden="1" customHeight="1" x14ac:dyDescent="0.2">
      <c r="A7" s="223" t="s">
        <v>2025</v>
      </c>
      <c r="B7" s="407" t="s">
        <v>2026</v>
      </c>
      <c r="C7" s="408"/>
      <c r="D7" s="5"/>
      <c r="E7" s="5"/>
      <c r="F7" s="5"/>
      <c r="G7" s="5"/>
      <c r="H7" s="5"/>
      <c r="I7" s="5"/>
      <c r="J7" s="5"/>
      <c r="K7" s="5"/>
      <c r="L7" s="5"/>
      <c r="M7" s="5"/>
      <c r="N7" s="5"/>
      <c r="O7" s="5"/>
      <c r="P7" s="5"/>
    </row>
    <row r="8" spans="1:16" ht="41.25" hidden="1" customHeight="1" x14ac:dyDescent="0.2">
      <c r="A8" s="223" t="s">
        <v>2027</v>
      </c>
      <c r="B8" s="407" t="s">
        <v>2028</v>
      </c>
      <c r="C8" s="408"/>
      <c r="D8" s="5"/>
      <c r="E8" s="5"/>
      <c r="F8" s="5"/>
      <c r="G8" s="5"/>
      <c r="H8" s="5"/>
      <c r="I8" s="5"/>
      <c r="J8" s="5"/>
      <c r="K8" s="5"/>
      <c r="L8" s="5"/>
      <c r="M8" s="5"/>
      <c r="N8" s="5"/>
      <c r="O8" s="5"/>
      <c r="P8" s="5"/>
    </row>
    <row r="9" spans="1:16" ht="59.25" hidden="1" customHeight="1" x14ac:dyDescent="0.2">
      <c r="A9" s="223" t="s">
        <v>2029</v>
      </c>
      <c r="B9" s="407" t="s">
        <v>2030</v>
      </c>
      <c r="C9" s="408"/>
      <c r="D9" s="5"/>
      <c r="E9" s="5"/>
      <c r="F9" s="5"/>
      <c r="G9" s="5"/>
      <c r="H9" s="5"/>
      <c r="I9" s="5"/>
      <c r="J9" s="5"/>
      <c r="K9" s="5"/>
      <c r="L9" s="5"/>
      <c r="M9" s="5"/>
      <c r="N9" s="5"/>
      <c r="O9" s="5"/>
      <c r="P9" s="5"/>
    </row>
    <row r="10" spans="1:16" ht="61.5" hidden="1" customHeight="1" x14ac:dyDescent="0.2">
      <c r="A10" s="223" t="s">
        <v>2029</v>
      </c>
      <c r="B10" s="407" t="s">
        <v>2031</v>
      </c>
      <c r="C10" s="408"/>
      <c r="D10" s="5"/>
      <c r="E10" s="5"/>
      <c r="F10" s="5"/>
      <c r="G10" s="5"/>
      <c r="H10" s="5"/>
      <c r="I10" s="5"/>
      <c r="J10" s="5"/>
      <c r="K10" s="5"/>
      <c r="L10" s="5"/>
      <c r="M10" s="5"/>
      <c r="N10" s="5"/>
      <c r="O10" s="5"/>
      <c r="P10" s="5"/>
    </row>
    <row r="11" spans="1:16" ht="43.5" hidden="1" customHeight="1" x14ac:dyDescent="0.2">
      <c r="A11" s="223" t="s">
        <v>2029</v>
      </c>
      <c r="B11" s="407" t="s">
        <v>2032</v>
      </c>
      <c r="C11" s="408"/>
      <c r="D11" s="5"/>
      <c r="E11" s="5"/>
      <c r="F11" s="5"/>
      <c r="G11" s="5"/>
      <c r="H11" s="5"/>
      <c r="I11" s="5"/>
      <c r="J11" s="5"/>
      <c r="K11" s="5"/>
      <c r="L11" s="5"/>
      <c r="M11" s="5"/>
      <c r="N11" s="5"/>
      <c r="O11" s="5"/>
      <c r="P11" s="5"/>
    </row>
    <row r="12" spans="1:16" ht="27.75" hidden="1" customHeight="1" x14ac:dyDescent="0.2">
      <c r="A12" s="223" t="s">
        <v>2033</v>
      </c>
      <c r="B12" s="407" t="s">
        <v>2034</v>
      </c>
      <c r="C12" s="408"/>
      <c r="D12" s="5"/>
      <c r="E12" s="5"/>
      <c r="F12" s="5"/>
      <c r="G12" s="5"/>
      <c r="H12" s="5"/>
      <c r="I12" s="5"/>
      <c r="J12" s="5"/>
      <c r="K12" s="5"/>
      <c r="L12" s="5"/>
      <c r="M12" s="5"/>
      <c r="N12" s="5"/>
      <c r="O12" s="5"/>
      <c r="P12" s="5"/>
    </row>
    <row r="13" spans="1:16" ht="27.75" hidden="1" customHeight="1" x14ac:dyDescent="0.2">
      <c r="A13" s="223" t="s">
        <v>2035</v>
      </c>
      <c r="B13" s="407" t="s">
        <v>2036</v>
      </c>
      <c r="C13" s="408"/>
      <c r="D13" s="5"/>
      <c r="E13" s="5"/>
      <c r="F13" s="5"/>
      <c r="G13" s="5"/>
      <c r="H13" s="5"/>
      <c r="I13" s="5"/>
      <c r="J13" s="5"/>
      <c r="K13" s="5"/>
      <c r="L13" s="5"/>
      <c r="M13" s="5"/>
      <c r="N13" s="5"/>
      <c r="O13" s="5"/>
      <c r="P13" s="5"/>
    </row>
    <row r="14" spans="1:16" ht="45.75" hidden="1" customHeight="1" x14ac:dyDescent="0.2">
      <c r="A14" s="223" t="s">
        <v>2037</v>
      </c>
      <c r="B14" s="407" t="s">
        <v>2038</v>
      </c>
      <c r="C14" s="408"/>
      <c r="D14" s="5"/>
      <c r="E14" s="5"/>
      <c r="F14" s="5"/>
      <c r="G14" s="5"/>
      <c r="H14" s="5"/>
      <c r="I14" s="5"/>
      <c r="J14" s="5"/>
      <c r="K14" s="5"/>
      <c r="L14" s="5"/>
      <c r="M14" s="5"/>
      <c r="N14" s="5"/>
      <c r="O14" s="5"/>
      <c r="P14" s="5"/>
    </row>
    <row r="15" spans="1:16" ht="45.75" hidden="1" customHeight="1" x14ac:dyDescent="0.2">
      <c r="A15" s="223" t="s">
        <v>2039</v>
      </c>
      <c r="B15" s="407" t="s">
        <v>2040</v>
      </c>
      <c r="C15" s="408"/>
      <c r="D15" s="5"/>
      <c r="E15" s="5"/>
      <c r="F15" s="5"/>
      <c r="G15" s="5"/>
      <c r="H15" s="5"/>
      <c r="I15" s="5"/>
      <c r="J15" s="5"/>
      <c r="K15" s="5"/>
      <c r="L15" s="5"/>
      <c r="M15" s="5"/>
      <c r="N15" s="5"/>
      <c r="O15" s="5"/>
      <c r="P15" s="5"/>
    </row>
    <row r="16" spans="1:16" ht="51" hidden="1" customHeight="1" x14ac:dyDescent="0.2">
      <c r="A16" s="223" t="s">
        <v>2041</v>
      </c>
      <c r="B16" s="407" t="s">
        <v>2042</v>
      </c>
      <c r="C16" s="408"/>
      <c r="D16" s="5"/>
      <c r="E16" s="5"/>
      <c r="F16" s="5"/>
      <c r="G16" s="5"/>
      <c r="H16" s="5"/>
      <c r="I16" s="5"/>
      <c r="J16" s="5"/>
      <c r="K16" s="5"/>
      <c r="L16" s="5"/>
      <c r="M16" s="5"/>
      <c r="N16" s="5"/>
      <c r="O16" s="5"/>
      <c r="P16" s="5"/>
    </row>
    <row r="17" spans="1:16" ht="27.75" hidden="1" customHeight="1" x14ac:dyDescent="0.2">
      <c r="A17" s="223" t="s">
        <v>2043</v>
      </c>
      <c r="B17" s="407" t="s">
        <v>2044</v>
      </c>
      <c r="C17" s="408"/>
      <c r="D17" s="5"/>
      <c r="E17" s="5"/>
      <c r="F17" s="5"/>
      <c r="G17" s="5"/>
      <c r="H17" s="5"/>
      <c r="I17" s="5"/>
      <c r="J17" s="5"/>
      <c r="K17" s="5"/>
      <c r="L17" s="5"/>
      <c r="M17" s="5"/>
      <c r="N17" s="5"/>
      <c r="O17" s="5"/>
      <c r="P17" s="5"/>
    </row>
    <row r="18" spans="1:16" ht="27.75" hidden="1" customHeight="1" x14ac:dyDescent="0.2">
      <c r="A18" s="223" t="s">
        <v>2045</v>
      </c>
      <c r="B18" s="407" t="s">
        <v>2046</v>
      </c>
      <c r="C18" s="408"/>
      <c r="D18" s="5"/>
      <c r="E18" s="5"/>
      <c r="F18" s="5"/>
      <c r="G18" s="5"/>
      <c r="H18" s="5"/>
      <c r="I18" s="5"/>
      <c r="J18" s="5"/>
      <c r="K18" s="5"/>
      <c r="L18" s="5"/>
      <c r="M18" s="5"/>
      <c r="N18" s="5"/>
      <c r="O18" s="5"/>
      <c r="P18" s="5"/>
    </row>
    <row r="19" spans="1:16" ht="45" hidden="1" customHeight="1" x14ac:dyDescent="0.2">
      <c r="A19" s="223" t="s">
        <v>2045</v>
      </c>
      <c r="B19" s="407" t="s">
        <v>2047</v>
      </c>
      <c r="C19" s="408"/>
      <c r="D19" s="5"/>
      <c r="E19" s="5"/>
      <c r="F19" s="5"/>
      <c r="G19" s="5"/>
      <c r="H19" s="5"/>
      <c r="I19" s="5"/>
      <c r="J19" s="5"/>
      <c r="K19" s="5"/>
      <c r="L19" s="5"/>
      <c r="M19" s="5"/>
      <c r="N19" s="5"/>
      <c r="O19" s="5"/>
      <c r="P19" s="5"/>
    </row>
    <row r="20" spans="1:16" ht="45" hidden="1" customHeight="1" x14ac:dyDescent="0.2">
      <c r="A20" s="223" t="s">
        <v>2048</v>
      </c>
      <c r="B20" s="407" t="s">
        <v>2049</v>
      </c>
      <c r="C20" s="408"/>
      <c r="D20" s="5"/>
      <c r="E20" s="5"/>
      <c r="F20" s="5"/>
      <c r="G20" s="5"/>
      <c r="H20" s="5"/>
      <c r="I20" s="5"/>
      <c r="J20" s="5"/>
      <c r="K20" s="5"/>
      <c r="L20" s="5"/>
      <c r="M20" s="5"/>
      <c r="N20" s="5"/>
      <c r="O20" s="5"/>
      <c r="P20" s="5"/>
    </row>
    <row r="21" spans="1:16" ht="30" hidden="1" customHeight="1" x14ac:dyDescent="0.2">
      <c r="A21" s="223" t="s">
        <v>2050</v>
      </c>
      <c r="B21" s="407" t="s">
        <v>2051</v>
      </c>
      <c r="C21" s="408"/>
      <c r="D21" s="5"/>
      <c r="E21" s="5"/>
      <c r="F21" s="5"/>
      <c r="G21" s="5"/>
      <c r="H21" s="5"/>
      <c r="I21" s="5"/>
      <c r="J21" s="5"/>
      <c r="K21" s="5"/>
      <c r="L21" s="5"/>
      <c r="M21" s="5"/>
      <c r="N21" s="5"/>
      <c r="O21" s="5"/>
      <c r="P21" s="5"/>
    </row>
    <row r="22" spans="1:16" ht="30" hidden="1" customHeight="1" x14ac:dyDescent="0.2">
      <c r="A22" s="223" t="s">
        <v>2052</v>
      </c>
      <c r="B22" s="407" t="s">
        <v>2053</v>
      </c>
      <c r="C22" s="408"/>
      <c r="D22" s="5"/>
      <c r="E22" s="5"/>
      <c r="F22" s="5"/>
      <c r="G22" s="5"/>
      <c r="H22" s="5"/>
      <c r="I22" s="5"/>
      <c r="J22" s="5"/>
      <c r="K22" s="5"/>
      <c r="L22" s="5"/>
      <c r="M22" s="5"/>
      <c r="N22" s="5"/>
      <c r="O22" s="5"/>
      <c r="P22" s="5"/>
    </row>
    <row r="23" spans="1:16" ht="30" hidden="1" customHeight="1" x14ac:dyDescent="0.2">
      <c r="A23" s="223" t="s">
        <v>2054</v>
      </c>
      <c r="B23" s="407" t="s">
        <v>2055</v>
      </c>
      <c r="C23" s="408"/>
      <c r="D23" s="5"/>
      <c r="E23" s="5"/>
      <c r="F23" s="5"/>
      <c r="G23" s="5"/>
      <c r="H23" s="5"/>
      <c r="I23" s="5"/>
      <c r="J23" s="5"/>
      <c r="K23" s="5"/>
      <c r="L23" s="5"/>
      <c r="M23" s="5"/>
      <c r="N23" s="5"/>
      <c r="O23" s="5"/>
      <c r="P23" s="5"/>
    </row>
    <row r="24" spans="1:16" ht="30" hidden="1" customHeight="1" x14ac:dyDescent="0.2">
      <c r="A24" s="223" t="s">
        <v>2056</v>
      </c>
      <c r="B24" s="407" t="s">
        <v>2057</v>
      </c>
      <c r="C24" s="408"/>
      <c r="D24" s="5"/>
      <c r="E24" s="5"/>
      <c r="F24" s="5"/>
      <c r="G24" s="5"/>
      <c r="H24" s="5"/>
      <c r="I24" s="5"/>
      <c r="J24" s="5"/>
      <c r="K24" s="5"/>
      <c r="L24" s="5"/>
      <c r="M24" s="5"/>
      <c r="N24" s="5"/>
      <c r="O24" s="5"/>
      <c r="P24" s="5"/>
    </row>
    <row r="25" spans="1:16" ht="30" hidden="1" customHeight="1" x14ac:dyDescent="0.2">
      <c r="A25" s="223" t="s">
        <v>2058</v>
      </c>
      <c r="B25" s="407" t="s">
        <v>2059</v>
      </c>
      <c r="C25" s="408"/>
      <c r="D25" s="5"/>
      <c r="E25" s="5"/>
      <c r="F25" s="5"/>
      <c r="G25" s="5"/>
      <c r="H25" s="5"/>
      <c r="I25" s="5"/>
      <c r="J25" s="5"/>
      <c r="K25" s="5"/>
      <c r="L25" s="5"/>
      <c r="M25" s="5"/>
      <c r="N25" s="5"/>
      <c r="O25" s="5"/>
      <c r="P25" s="5"/>
    </row>
    <row r="26" spans="1:16" ht="30" hidden="1" customHeight="1" x14ac:dyDescent="0.2">
      <c r="A26" s="223" t="s">
        <v>2060</v>
      </c>
      <c r="B26" s="407" t="s">
        <v>2061</v>
      </c>
      <c r="C26" s="408"/>
      <c r="D26" s="5"/>
      <c r="E26" s="5"/>
      <c r="F26" s="5"/>
      <c r="G26" s="5"/>
      <c r="H26" s="5"/>
      <c r="I26" s="5"/>
      <c r="J26" s="5"/>
      <c r="K26" s="5"/>
      <c r="L26" s="5"/>
      <c r="M26" s="5"/>
      <c r="N26" s="5"/>
      <c r="O26" s="5"/>
      <c r="P26" s="5"/>
    </row>
    <row r="27" spans="1:16" ht="70.5" hidden="1" customHeight="1" x14ac:dyDescent="0.2">
      <c r="A27" s="223" t="s">
        <v>2062</v>
      </c>
      <c r="B27" s="407" t="s">
        <v>2063</v>
      </c>
      <c r="C27" s="408"/>
      <c r="D27" s="5"/>
      <c r="E27" s="5"/>
      <c r="F27" s="5"/>
      <c r="G27" s="5"/>
      <c r="H27" s="5"/>
      <c r="I27" s="5"/>
      <c r="J27" s="5"/>
      <c r="K27" s="5"/>
      <c r="L27" s="5"/>
      <c r="M27" s="5"/>
      <c r="N27" s="5"/>
      <c r="O27" s="5"/>
      <c r="P27" s="5"/>
    </row>
    <row r="28" spans="1:16" ht="48" hidden="1" customHeight="1" x14ac:dyDescent="0.2">
      <c r="A28" s="223" t="s">
        <v>2064</v>
      </c>
      <c r="B28" s="407" t="s">
        <v>2065</v>
      </c>
      <c r="C28" s="408"/>
      <c r="D28" s="5"/>
      <c r="E28" s="5"/>
      <c r="F28" s="5"/>
      <c r="G28" s="5"/>
      <c r="H28" s="5"/>
      <c r="I28" s="5"/>
      <c r="J28" s="5"/>
      <c r="K28" s="5"/>
      <c r="L28" s="5"/>
      <c r="M28" s="5"/>
      <c r="N28" s="5"/>
      <c r="O28" s="5"/>
      <c r="P28" s="5"/>
    </row>
    <row r="29" spans="1:16" ht="100.5" hidden="1" customHeight="1" x14ac:dyDescent="0.2">
      <c r="A29" s="223" t="s">
        <v>2066</v>
      </c>
      <c r="B29" s="407" t="s">
        <v>2067</v>
      </c>
      <c r="C29" s="408"/>
      <c r="D29" s="5"/>
      <c r="E29" s="5"/>
      <c r="F29" s="5"/>
      <c r="G29" s="5"/>
      <c r="H29" s="5"/>
      <c r="I29" s="5"/>
      <c r="J29" s="5"/>
      <c r="K29" s="5"/>
      <c r="L29" s="5"/>
      <c r="M29" s="5"/>
      <c r="N29" s="5"/>
      <c r="O29" s="5"/>
      <c r="P29" s="5"/>
    </row>
    <row r="30" spans="1:16" ht="45" hidden="1" customHeight="1" x14ac:dyDescent="0.2">
      <c r="A30" s="223" t="s">
        <v>2068</v>
      </c>
      <c r="B30" s="407" t="s">
        <v>2069</v>
      </c>
      <c r="C30" s="408"/>
      <c r="D30" s="5"/>
      <c r="E30" s="5"/>
      <c r="F30" s="5"/>
      <c r="G30" s="5"/>
      <c r="H30" s="5"/>
      <c r="I30" s="5"/>
      <c r="J30" s="5"/>
      <c r="K30" s="5"/>
      <c r="L30" s="5"/>
      <c r="M30" s="5"/>
      <c r="N30" s="5"/>
      <c r="O30" s="5"/>
      <c r="P30" s="5"/>
    </row>
    <row r="31" spans="1:16" ht="45" hidden="1" customHeight="1" x14ac:dyDescent="0.2">
      <c r="A31" s="223" t="s">
        <v>2070</v>
      </c>
      <c r="B31" s="407" t="s">
        <v>2071</v>
      </c>
      <c r="C31" s="408"/>
      <c r="D31" s="5"/>
      <c r="E31" s="5"/>
      <c r="F31" s="5"/>
      <c r="G31" s="5"/>
      <c r="H31" s="5"/>
      <c r="I31" s="5"/>
      <c r="J31" s="5"/>
      <c r="K31" s="5"/>
      <c r="L31" s="5"/>
      <c r="M31" s="5"/>
      <c r="N31" s="5"/>
      <c r="O31" s="5"/>
      <c r="P31" s="5"/>
    </row>
    <row r="32" spans="1:16" ht="45" hidden="1" customHeight="1" x14ac:dyDescent="0.2">
      <c r="A32" s="223" t="s">
        <v>2072</v>
      </c>
      <c r="B32" s="407" t="s">
        <v>2073</v>
      </c>
      <c r="C32" s="408"/>
      <c r="D32" s="5"/>
      <c r="E32" s="5"/>
      <c r="F32" s="5"/>
      <c r="G32" s="5"/>
      <c r="H32" s="5"/>
      <c r="I32" s="5"/>
      <c r="J32" s="5"/>
      <c r="K32" s="5"/>
      <c r="L32" s="5"/>
      <c r="M32" s="5"/>
      <c r="N32" s="5"/>
      <c r="O32" s="5"/>
      <c r="P32" s="5"/>
    </row>
    <row r="33" spans="1:16" ht="72" hidden="1" customHeight="1" x14ac:dyDescent="0.2">
      <c r="A33" s="223" t="s">
        <v>2074</v>
      </c>
      <c r="B33" s="407" t="s">
        <v>2075</v>
      </c>
      <c r="C33" s="408"/>
      <c r="D33" s="5"/>
      <c r="E33" s="5"/>
      <c r="F33" s="5"/>
      <c r="G33" s="5"/>
      <c r="H33" s="5"/>
      <c r="I33" s="5"/>
      <c r="J33" s="5"/>
      <c r="K33" s="5"/>
      <c r="L33" s="5"/>
      <c r="M33" s="5"/>
      <c r="N33" s="5"/>
      <c r="O33" s="5"/>
      <c r="P33" s="5"/>
    </row>
    <row r="34" spans="1:16" ht="79.5" hidden="1" customHeight="1" x14ac:dyDescent="0.2">
      <c r="A34" s="223" t="s">
        <v>2076</v>
      </c>
      <c r="B34" s="407" t="s">
        <v>2077</v>
      </c>
      <c r="C34" s="408"/>
      <c r="D34" s="5"/>
      <c r="E34" s="5"/>
      <c r="F34" s="5"/>
      <c r="G34" s="5"/>
      <c r="H34" s="5"/>
      <c r="I34" s="5"/>
      <c r="J34" s="5"/>
      <c r="K34" s="5"/>
      <c r="L34" s="5"/>
      <c r="M34" s="5"/>
      <c r="N34" s="5"/>
      <c r="O34" s="5"/>
      <c r="P34" s="5"/>
    </row>
    <row r="35" spans="1:16" ht="70.5" hidden="1" customHeight="1" x14ac:dyDescent="0.2">
      <c r="A35" s="223" t="s">
        <v>2078</v>
      </c>
      <c r="B35" s="407" t="s">
        <v>2079</v>
      </c>
      <c r="C35" s="408"/>
      <c r="D35" s="5"/>
      <c r="E35" s="5"/>
      <c r="F35" s="5"/>
      <c r="G35" s="5"/>
      <c r="H35" s="5"/>
      <c r="I35" s="5"/>
      <c r="J35" s="5"/>
      <c r="K35" s="5"/>
      <c r="L35" s="5"/>
      <c r="M35" s="5"/>
      <c r="N35" s="5"/>
      <c r="O35" s="5"/>
      <c r="P35" s="5"/>
    </row>
    <row r="36" spans="1:16" ht="45.75" hidden="1" customHeight="1" x14ac:dyDescent="0.2">
      <c r="A36" s="223" t="s">
        <v>2080</v>
      </c>
      <c r="B36" s="407" t="s">
        <v>2081</v>
      </c>
      <c r="C36" s="408"/>
      <c r="D36" s="5"/>
      <c r="E36" s="5"/>
      <c r="F36" s="5"/>
      <c r="G36" s="5"/>
      <c r="H36" s="5"/>
      <c r="I36" s="5"/>
      <c r="J36" s="5"/>
      <c r="K36" s="5"/>
      <c r="L36" s="5"/>
      <c r="M36" s="5"/>
      <c r="N36" s="5"/>
      <c r="O36" s="5"/>
      <c r="P36" s="5"/>
    </row>
    <row r="37" spans="1:16" ht="54.75" hidden="1" customHeight="1" x14ac:dyDescent="0.2">
      <c r="A37" s="223" t="s">
        <v>2082</v>
      </c>
      <c r="B37" s="407" t="s">
        <v>2083</v>
      </c>
      <c r="C37" s="408"/>
      <c r="D37" s="5"/>
      <c r="E37" s="5"/>
      <c r="F37" s="5"/>
      <c r="G37" s="5"/>
      <c r="H37" s="5"/>
      <c r="I37" s="5"/>
      <c r="J37" s="5"/>
      <c r="K37" s="5"/>
      <c r="L37" s="5"/>
      <c r="M37" s="5"/>
      <c r="N37" s="5"/>
      <c r="O37" s="5"/>
      <c r="P37" s="5"/>
    </row>
    <row r="38" spans="1:16" ht="37.5" hidden="1" customHeight="1" x14ac:dyDescent="0.2">
      <c r="A38" s="223" t="s">
        <v>2084</v>
      </c>
      <c r="B38" s="407" t="s">
        <v>2085</v>
      </c>
      <c r="C38" s="408"/>
      <c r="D38" s="5"/>
      <c r="E38" s="5"/>
      <c r="F38" s="5"/>
      <c r="G38" s="5"/>
      <c r="H38" s="5"/>
      <c r="I38" s="5"/>
      <c r="J38" s="5"/>
      <c r="K38" s="5"/>
      <c r="L38" s="5"/>
      <c r="M38" s="5"/>
      <c r="N38" s="5"/>
      <c r="O38" s="5"/>
      <c r="P38" s="5"/>
    </row>
    <row r="39" spans="1:16" ht="61.5" hidden="1" customHeight="1" x14ac:dyDescent="0.2">
      <c r="A39" s="223" t="s">
        <v>2086</v>
      </c>
      <c r="B39" s="407" t="s">
        <v>2087</v>
      </c>
      <c r="C39" s="408"/>
      <c r="D39" s="5"/>
      <c r="E39" s="5"/>
      <c r="F39" s="5"/>
      <c r="G39" s="5"/>
      <c r="H39" s="5"/>
      <c r="I39" s="5"/>
      <c r="J39" s="5"/>
      <c r="K39" s="5"/>
      <c r="L39" s="5"/>
      <c r="M39" s="5"/>
      <c r="N39" s="5"/>
      <c r="O39" s="5"/>
      <c r="P39" s="5"/>
    </row>
    <row r="40" spans="1:16" ht="53.25" hidden="1" customHeight="1" x14ac:dyDescent="0.2">
      <c r="A40" s="223" t="s">
        <v>2088</v>
      </c>
      <c r="B40" s="407" t="s">
        <v>2089</v>
      </c>
      <c r="C40" s="408"/>
      <c r="D40" s="5"/>
      <c r="E40" s="5"/>
      <c r="F40" s="5"/>
      <c r="G40" s="5"/>
      <c r="H40" s="5"/>
      <c r="I40" s="5"/>
      <c r="J40" s="5"/>
      <c r="K40" s="5"/>
      <c r="L40" s="5"/>
      <c r="M40" s="5"/>
      <c r="N40" s="5"/>
      <c r="O40" s="5"/>
      <c r="P40" s="5"/>
    </row>
    <row r="41" spans="1:16" ht="73.5" hidden="1" customHeight="1" x14ac:dyDescent="0.2">
      <c r="A41" s="223" t="s">
        <v>2090</v>
      </c>
      <c r="B41" s="407" t="s">
        <v>2091</v>
      </c>
      <c r="C41" s="408"/>
      <c r="D41" s="5"/>
      <c r="E41" s="5"/>
      <c r="F41" s="5"/>
      <c r="G41" s="5"/>
      <c r="H41" s="5"/>
      <c r="I41" s="5"/>
      <c r="J41" s="5"/>
      <c r="K41" s="5"/>
      <c r="L41" s="5"/>
      <c r="M41" s="5"/>
      <c r="N41" s="5"/>
      <c r="O41" s="5"/>
      <c r="P41" s="5"/>
    </row>
    <row r="42" spans="1:16" ht="57.75" hidden="1" customHeight="1" x14ac:dyDescent="0.2">
      <c r="A42" s="223" t="s">
        <v>2092</v>
      </c>
      <c r="B42" s="407" t="s">
        <v>2093</v>
      </c>
      <c r="C42" s="408"/>
      <c r="D42" s="5"/>
      <c r="E42" s="5"/>
      <c r="F42" s="5"/>
      <c r="G42" s="5"/>
      <c r="H42" s="5"/>
      <c r="I42" s="5"/>
      <c r="J42" s="5"/>
      <c r="K42" s="5"/>
      <c r="L42" s="5"/>
      <c r="M42" s="5"/>
      <c r="N42" s="5"/>
      <c r="O42" s="5"/>
      <c r="P42" s="5"/>
    </row>
    <row r="43" spans="1:16" ht="84" hidden="1" customHeight="1" x14ac:dyDescent="0.2">
      <c r="A43" s="223" t="s">
        <v>2094</v>
      </c>
      <c r="B43" s="407" t="s">
        <v>2095</v>
      </c>
      <c r="C43" s="408"/>
      <c r="D43" s="5"/>
      <c r="E43" s="5"/>
      <c r="F43" s="5"/>
      <c r="G43" s="5"/>
      <c r="H43" s="5"/>
      <c r="I43" s="5"/>
      <c r="J43" s="5"/>
      <c r="K43" s="5"/>
      <c r="L43" s="5"/>
      <c r="M43" s="5"/>
      <c r="N43" s="5"/>
      <c r="O43" s="5"/>
      <c r="P43" s="5"/>
    </row>
    <row r="44" spans="1:16" ht="48" hidden="1" customHeight="1" x14ac:dyDescent="0.2">
      <c r="A44" s="223" t="s">
        <v>2096</v>
      </c>
      <c r="B44" s="407" t="s">
        <v>2097</v>
      </c>
      <c r="C44" s="408"/>
      <c r="D44" s="5"/>
      <c r="E44" s="5"/>
      <c r="F44" s="5"/>
      <c r="G44" s="5"/>
      <c r="H44" s="5"/>
      <c r="I44" s="5"/>
      <c r="J44" s="5"/>
      <c r="K44" s="5"/>
      <c r="L44" s="5"/>
      <c r="M44" s="5"/>
      <c r="N44" s="5"/>
      <c r="O44" s="5"/>
      <c r="P44" s="5"/>
    </row>
    <row r="45" spans="1:16" ht="57" hidden="1" customHeight="1" x14ac:dyDescent="0.2">
      <c r="A45" s="223" t="s">
        <v>2098</v>
      </c>
      <c r="B45" s="407" t="s">
        <v>2099</v>
      </c>
      <c r="C45" s="408"/>
      <c r="D45" s="5"/>
      <c r="E45" s="5"/>
      <c r="F45" s="5"/>
      <c r="G45" s="5"/>
      <c r="H45" s="5"/>
      <c r="I45" s="5"/>
      <c r="J45" s="5"/>
      <c r="K45" s="5"/>
      <c r="L45" s="5"/>
      <c r="M45" s="5"/>
      <c r="N45" s="5"/>
      <c r="O45" s="5"/>
      <c r="P45" s="5"/>
    </row>
    <row r="46" spans="1:16" ht="73.5" hidden="1" customHeight="1" x14ac:dyDescent="0.2">
      <c r="A46" s="223" t="s">
        <v>2100</v>
      </c>
      <c r="B46" s="418" t="s">
        <v>2101</v>
      </c>
      <c r="C46" s="408"/>
      <c r="D46" s="5"/>
      <c r="E46" s="5"/>
      <c r="F46" s="5"/>
      <c r="G46" s="5"/>
      <c r="H46" s="5"/>
      <c r="I46" s="5"/>
      <c r="J46" s="5"/>
      <c r="K46" s="5"/>
      <c r="L46" s="5"/>
      <c r="M46" s="5"/>
      <c r="N46" s="5"/>
      <c r="O46" s="5"/>
      <c r="P46" s="5"/>
    </row>
    <row r="47" spans="1:16" ht="66" hidden="1" customHeight="1" x14ac:dyDescent="0.2">
      <c r="A47" s="39" t="s">
        <v>2102</v>
      </c>
      <c r="B47" s="419" t="s">
        <v>2103</v>
      </c>
      <c r="C47" s="419"/>
      <c r="D47" s="5"/>
      <c r="E47" s="5"/>
      <c r="F47" s="5"/>
      <c r="G47" s="5"/>
      <c r="H47" s="5"/>
      <c r="I47" s="5"/>
      <c r="J47" s="5"/>
      <c r="K47" s="5"/>
      <c r="L47" s="5"/>
      <c r="M47" s="5"/>
      <c r="N47" s="5"/>
      <c r="O47" s="5"/>
      <c r="P47" s="5"/>
    </row>
    <row r="48" spans="1:16" ht="123.75" customHeight="1" x14ac:dyDescent="0.2">
      <c r="A48" s="202" t="s">
        <v>2104</v>
      </c>
      <c r="B48" s="417" t="s">
        <v>2105</v>
      </c>
      <c r="C48" s="416"/>
      <c r="D48" s="5"/>
      <c r="E48" s="5"/>
      <c r="F48" s="5"/>
      <c r="G48" s="5"/>
      <c r="H48" s="5"/>
      <c r="I48" s="5"/>
      <c r="J48" s="5"/>
      <c r="K48" s="5"/>
      <c r="L48" s="5"/>
      <c r="M48" s="5"/>
      <c r="N48" s="5"/>
      <c r="O48" s="5"/>
      <c r="P48" s="5"/>
    </row>
    <row r="49" spans="1:16" ht="34.5" customHeight="1" x14ac:dyDescent="0.2">
      <c r="A49" s="202" t="s">
        <v>2106</v>
      </c>
      <c r="B49" s="415" t="s">
        <v>2107</v>
      </c>
      <c r="C49" s="416"/>
      <c r="D49" s="5"/>
      <c r="E49" s="5"/>
      <c r="F49" s="5"/>
      <c r="G49" s="5"/>
      <c r="H49" s="5"/>
      <c r="I49" s="5"/>
      <c r="J49" s="5"/>
      <c r="K49" s="5"/>
      <c r="L49" s="5"/>
      <c r="M49" s="5"/>
      <c r="N49" s="5"/>
      <c r="O49" s="5"/>
      <c r="P49" s="5"/>
    </row>
    <row r="50" spans="1:16" ht="34.5" customHeight="1" x14ac:dyDescent="0.2">
      <c r="A50" s="202" t="s">
        <v>2108</v>
      </c>
      <c r="B50" s="415" t="s">
        <v>2109</v>
      </c>
      <c r="C50" s="416"/>
      <c r="D50" s="5"/>
      <c r="E50" s="5"/>
      <c r="F50" s="5"/>
      <c r="G50" s="5"/>
      <c r="H50" s="5"/>
      <c r="I50" s="5"/>
      <c r="J50" s="5"/>
      <c r="K50" s="5"/>
      <c r="L50" s="5"/>
      <c r="M50" s="5"/>
      <c r="N50" s="5"/>
      <c r="O50" s="5"/>
      <c r="P50" s="5"/>
    </row>
    <row r="51" spans="1:16" ht="31.5" customHeight="1" x14ac:dyDescent="0.2">
      <c r="A51" s="224" t="s">
        <v>2110</v>
      </c>
      <c r="B51" s="407" t="s">
        <v>2111</v>
      </c>
      <c r="C51" s="408"/>
      <c r="D51" s="5"/>
      <c r="E51" s="5"/>
      <c r="F51" s="5"/>
      <c r="G51" s="5"/>
      <c r="H51" s="5"/>
      <c r="I51" s="5"/>
      <c r="J51" s="5"/>
      <c r="K51" s="5"/>
      <c r="L51" s="5"/>
      <c r="M51" s="5"/>
      <c r="N51" s="5"/>
      <c r="O51" s="5"/>
      <c r="P51" s="5"/>
    </row>
    <row r="52" spans="1:16" ht="31.5" customHeight="1" x14ac:dyDescent="0.2">
      <c r="A52" s="224" t="s">
        <v>2112</v>
      </c>
      <c r="B52" s="407" t="s">
        <v>2113</v>
      </c>
      <c r="C52" s="408"/>
      <c r="D52" s="5"/>
      <c r="E52" s="5"/>
      <c r="F52" s="5"/>
      <c r="G52" s="5"/>
      <c r="H52" s="5"/>
      <c r="I52" s="5"/>
      <c r="J52" s="5"/>
      <c r="K52" s="5"/>
      <c r="L52" s="5"/>
      <c r="M52" s="5"/>
      <c r="N52" s="5"/>
      <c r="O52" s="5"/>
      <c r="P52" s="5"/>
    </row>
    <row r="53" spans="1:16" ht="31.5" customHeight="1" x14ac:dyDescent="0.2">
      <c r="A53" s="224" t="s">
        <v>2114</v>
      </c>
      <c r="B53" s="420" t="s">
        <v>2115</v>
      </c>
      <c r="C53" s="421"/>
      <c r="D53" s="5"/>
      <c r="E53" s="5"/>
      <c r="F53" s="5"/>
      <c r="G53" s="5"/>
      <c r="H53" s="5"/>
      <c r="I53" s="5"/>
      <c r="J53" s="5"/>
      <c r="K53" s="5"/>
      <c r="L53" s="5"/>
      <c r="M53" s="5"/>
      <c r="N53" s="5"/>
      <c r="O53" s="5"/>
      <c r="P53" s="5"/>
    </row>
    <row r="54" spans="1:16" ht="31.5" customHeight="1" x14ac:dyDescent="0.2">
      <c r="A54" s="224" t="s">
        <v>2116</v>
      </c>
      <c r="B54" s="420" t="s">
        <v>2117</v>
      </c>
      <c r="C54" s="421"/>
      <c r="D54" s="5"/>
      <c r="E54" s="5"/>
      <c r="F54" s="5"/>
      <c r="G54" s="5"/>
      <c r="H54" s="5"/>
      <c r="I54" s="5"/>
      <c r="J54" s="5"/>
      <c r="K54" s="5"/>
      <c r="L54" s="5"/>
      <c r="M54" s="5"/>
      <c r="N54" s="5"/>
      <c r="O54" s="5"/>
      <c r="P54" s="5"/>
    </row>
    <row r="55" spans="1:16" ht="54.6" customHeight="1" x14ac:dyDescent="0.2">
      <c r="A55" s="224" t="s">
        <v>2118</v>
      </c>
      <c r="B55" s="420" t="s">
        <v>2119</v>
      </c>
      <c r="C55" s="421"/>
      <c r="D55" s="5"/>
      <c r="E55" s="5"/>
      <c r="F55" s="5"/>
      <c r="G55" s="5"/>
      <c r="H55" s="5"/>
      <c r="I55" s="5"/>
      <c r="J55" s="5"/>
      <c r="K55" s="5"/>
      <c r="L55" s="5"/>
      <c r="M55" s="5"/>
      <c r="N55" s="5"/>
      <c r="O55" s="5"/>
      <c r="P55" s="5"/>
    </row>
    <row r="56" spans="1:16" ht="54.6" customHeight="1" x14ac:dyDescent="0.2">
      <c r="A56" s="224" t="s">
        <v>2120</v>
      </c>
      <c r="B56" s="420" t="s">
        <v>2121</v>
      </c>
      <c r="C56" s="421"/>
      <c r="D56" s="5"/>
      <c r="E56" s="5"/>
      <c r="F56" s="5"/>
      <c r="G56" s="5"/>
      <c r="H56" s="5"/>
      <c r="I56" s="5"/>
      <c r="J56" s="5"/>
      <c r="K56" s="5"/>
      <c r="L56" s="5"/>
      <c r="M56" s="5"/>
      <c r="N56" s="5"/>
      <c r="O56" s="5"/>
      <c r="P56" s="5"/>
    </row>
    <row r="57" spans="1:16" ht="54" customHeight="1" x14ac:dyDescent="0.2">
      <c r="A57" s="224" t="s">
        <v>2122</v>
      </c>
      <c r="B57" s="420" t="s">
        <v>2123</v>
      </c>
      <c r="C57" s="421"/>
      <c r="D57" s="5"/>
      <c r="E57" s="5"/>
      <c r="F57" s="5"/>
      <c r="G57" s="5"/>
      <c r="H57" s="5"/>
      <c r="I57" s="5"/>
      <c r="J57" s="5"/>
      <c r="K57" s="5"/>
      <c r="L57" s="5"/>
      <c r="M57" s="5"/>
      <c r="N57" s="5"/>
      <c r="O57" s="5"/>
      <c r="P57" s="5"/>
    </row>
    <row r="58" spans="1:16" ht="31.15" customHeight="1" x14ac:dyDescent="0.2">
      <c r="A58" s="270" t="s">
        <v>2124</v>
      </c>
      <c r="B58" s="413" t="s">
        <v>2125</v>
      </c>
      <c r="C58" s="414"/>
      <c r="D58" s="5"/>
      <c r="E58" s="5"/>
      <c r="F58" s="5"/>
      <c r="G58" s="5"/>
      <c r="H58" s="5"/>
      <c r="I58" s="5"/>
      <c r="J58" s="5"/>
      <c r="K58" s="5"/>
      <c r="L58" s="5"/>
      <c r="M58" s="5"/>
      <c r="N58" s="5"/>
      <c r="O58" s="5"/>
      <c r="P58" s="5"/>
    </row>
    <row r="59" spans="1:16" ht="46.5" customHeight="1" x14ac:dyDescent="0.2">
      <c r="A59" s="302" t="s">
        <v>2126</v>
      </c>
      <c r="B59" s="405" t="s">
        <v>2127</v>
      </c>
      <c r="C59" s="406"/>
      <c r="D59" s="298"/>
      <c r="E59" s="5"/>
      <c r="F59" s="5"/>
      <c r="G59" s="5"/>
      <c r="H59" s="5"/>
      <c r="I59" s="5"/>
      <c r="J59" s="5"/>
      <c r="K59" s="5"/>
      <c r="L59" s="5"/>
      <c r="M59" s="5"/>
      <c r="N59" s="5"/>
      <c r="O59" s="5"/>
      <c r="P59" s="5"/>
    </row>
    <row r="60" spans="1:16" ht="39" customHeight="1" x14ac:dyDescent="0.2">
      <c r="A60" s="329" t="s">
        <v>2128</v>
      </c>
      <c r="B60" s="405" t="s">
        <v>2129</v>
      </c>
      <c r="C60" s="406"/>
      <c r="D60" s="328"/>
      <c r="E60" s="327"/>
      <c r="F60" s="327"/>
      <c r="G60" s="327"/>
      <c r="H60" s="327"/>
      <c r="I60" s="327"/>
      <c r="J60" s="327"/>
      <c r="K60" s="327"/>
      <c r="L60" s="327"/>
      <c r="M60" s="327"/>
      <c r="N60" s="327"/>
      <c r="O60" s="327"/>
      <c r="P60" s="327"/>
    </row>
    <row r="61" spans="1:16" ht="39" customHeight="1" x14ac:dyDescent="0.2">
      <c r="A61" s="329" t="s">
        <v>2130</v>
      </c>
      <c r="B61" s="405" t="s">
        <v>2131</v>
      </c>
      <c r="C61" s="406"/>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4" t="s">
        <v>1969</v>
      </c>
      <c r="B2" s="345"/>
      <c r="C2" s="345"/>
      <c r="D2" s="345"/>
      <c r="E2" s="345"/>
      <c r="F2" s="345"/>
      <c r="G2" s="345"/>
      <c r="H2" s="345"/>
      <c r="I2" s="34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6" t="s">
        <v>1971</v>
      </c>
      <c r="B4" s="347"/>
      <c r="C4" s="347"/>
      <c r="D4" s="347"/>
      <c r="E4" s="347"/>
      <c r="F4" s="347"/>
      <c r="G4" s="347"/>
      <c r="H4" s="347"/>
      <c r="I4" s="347"/>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15171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5" t="s">
        <v>1975</v>
      </c>
      <c r="F7" s="348" t="s">
        <v>1976</v>
      </c>
      <c r="G7" s="34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75"/>
      <c r="F8" s="350" t="s">
        <v>1978</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5"/>
      <c r="F9" s="342" t="s">
        <v>1979</v>
      </c>
      <c r="G9" s="34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5"/>
      <c r="F10" s="350" t="s">
        <v>1980</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5"/>
      <c r="F11" s="340" t="s">
        <v>1981</v>
      </c>
      <c r="G11" s="34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5"/>
      <c r="F12" s="338" t="s">
        <v>1982</v>
      </c>
      <c r="G12" s="339"/>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75"/>
      <c r="F13" s="372" t="s">
        <v>1985</v>
      </c>
      <c r="G13" s="373"/>
      <c r="H13" s="374"/>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55" t="s">
        <v>8</v>
      </c>
      <c r="C16" s="376"/>
      <c r="D16" s="376"/>
      <c r="E16" s="376"/>
      <c r="F16" s="357"/>
      <c r="G16" s="201" t="s">
        <v>9</v>
      </c>
      <c r="H16" s="265" t="s">
        <v>10</v>
      </c>
      <c r="I16" s="266" t="s">
        <v>11</v>
      </c>
      <c r="J16" s="5"/>
      <c r="K16" s="5"/>
      <c r="L16" s="5"/>
      <c r="M16" s="5"/>
      <c r="N16" s="5"/>
      <c r="O16" s="5"/>
      <c r="P16" s="5"/>
      <c r="Q16" s="5"/>
      <c r="R16" s="5"/>
      <c r="S16" s="5"/>
      <c r="T16" s="5"/>
      <c r="U16" s="5"/>
      <c r="V16" s="5"/>
      <c r="W16" s="5"/>
    </row>
    <row r="17" spans="1:23" ht="12.75" customHeight="1" x14ac:dyDescent="0.2">
      <c r="A17" s="352" t="s">
        <v>1976</v>
      </c>
      <c r="B17" s="371" t="str">
        <f>'PR-RAS'!B6</f>
        <v>PRIHODI POSLOVANJA (šifre 61+62+63+64+65+66+67+68)</v>
      </c>
      <c r="C17" s="367"/>
      <c r="D17" s="367"/>
      <c r="E17" s="367"/>
      <c r="F17" s="368"/>
      <c r="G17" s="28" t="str">
        <f>'PR-RAS'!C6</f>
        <v>6</v>
      </c>
      <c r="H17" s="275">
        <f>'PR-RAS'!D6</f>
        <v>1068998.19</v>
      </c>
      <c r="I17" s="275">
        <f>'PR-RAS'!E6</f>
        <v>1058973.67</v>
      </c>
      <c r="J17" s="5"/>
      <c r="K17" s="5"/>
      <c r="L17" s="5"/>
      <c r="M17" s="5"/>
      <c r="N17" s="5"/>
      <c r="O17" s="5"/>
      <c r="P17" s="5"/>
      <c r="Q17" s="5"/>
      <c r="R17" s="5"/>
      <c r="S17" s="5"/>
      <c r="T17" s="5"/>
      <c r="U17" s="5"/>
      <c r="V17" s="5"/>
      <c r="W17" s="5"/>
    </row>
    <row r="18" spans="1:23" ht="12.75" customHeight="1" x14ac:dyDescent="0.2">
      <c r="A18" s="353"/>
      <c r="B18" s="360" t="str">
        <f>'PR-RAS'!B152</f>
        <v xml:space="preserve">RASHODI POSLOVANJA (šifre 31+32+34+35+36+37+38) </v>
      </c>
      <c r="C18" s="361"/>
      <c r="D18" s="361"/>
      <c r="E18" s="361"/>
      <c r="F18" s="362"/>
      <c r="G18" s="29" t="str">
        <f>'PR-RAS'!C152</f>
        <v>3</v>
      </c>
      <c r="H18" s="275">
        <f>'PR-RAS'!D152</f>
        <v>1295291.32</v>
      </c>
      <c r="I18" s="275">
        <f>'PR-RAS'!E152</f>
        <v>1127956.3700000001</v>
      </c>
      <c r="J18" s="5"/>
      <c r="K18" s="5"/>
      <c r="L18" s="5"/>
      <c r="M18" s="5"/>
      <c r="N18" s="5"/>
      <c r="O18" s="5"/>
      <c r="P18" s="5"/>
      <c r="Q18" s="5"/>
      <c r="R18" s="5"/>
      <c r="S18" s="5"/>
      <c r="T18" s="5"/>
      <c r="U18" s="5"/>
      <c r="V18" s="5"/>
      <c r="W18" s="5"/>
    </row>
    <row r="19" spans="1:23" ht="12.75" customHeight="1" x14ac:dyDescent="0.2">
      <c r="A19" s="353"/>
      <c r="B19" s="360" t="str">
        <f>'PR-RAS'!B649</f>
        <v>Višak prihoda i primitaka raspoloživ u sljedećem razdoblju (šifre X005 + '9221-9222' - Y005 - '9222-9221')</v>
      </c>
      <c r="C19" s="361"/>
      <c r="D19" s="361"/>
      <c r="E19" s="361"/>
      <c r="F19" s="362"/>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4"/>
      <c r="B20" s="363" t="str">
        <f>'PR-RAS'!B650</f>
        <v>Manjak prihoda i primitaka za pokriće u sljedećem razdoblju (šifre Y005 + '9222-9221' - X005 - '9221-9222' )</v>
      </c>
      <c r="C20" s="364"/>
      <c r="D20" s="364"/>
      <c r="E20" s="364"/>
      <c r="F20" s="365"/>
      <c r="G20" s="30" t="str">
        <f>'PR-RAS'!C650</f>
        <v>Y006</v>
      </c>
      <c r="H20" s="275">
        <f>'PR-RAS'!D650</f>
        <v>109996.27000000002</v>
      </c>
      <c r="I20" s="275">
        <f>'PR-RAS'!E650</f>
        <v>157867.63</v>
      </c>
      <c r="J20" s="5"/>
      <c r="K20" s="5"/>
      <c r="L20" s="5"/>
      <c r="M20" s="5"/>
      <c r="N20" s="5"/>
      <c r="O20" s="5"/>
      <c r="P20" s="5"/>
      <c r="Q20" s="5"/>
      <c r="R20" s="5"/>
      <c r="S20" s="5"/>
      <c r="T20" s="5"/>
      <c r="U20" s="5"/>
      <c r="V20" s="5"/>
      <c r="W20" s="5"/>
    </row>
    <row r="21" spans="1:23" ht="29.25" customHeight="1" x14ac:dyDescent="0.2">
      <c r="A21" s="200" t="s">
        <v>1986</v>
      </c>
      <c r="B21" s="355" t="s">
        <v>8</v>
      </c>
      <c r="C21" s="356"/>
      <c r="D21" s="356"/>
      <c r="E21" s="356"/>
      <c r="F21" s="357"/>
      <c r="G21" s="201" t="s">
        <v>9</v>
      </c>
      <c r="H21" s="265" t="s">
        <v>1987</v>
      </c>
      <c r="I21" s="266" t="s">
        <v>1988</v>
      </c>
      <c r="J21" s="5"/>
      <c r="K21" s="5"/>
      <c r="L21" s="5"/>
      <c r="M21" s="5"/>
      <c r="N21" s="5"/>
      <c r="O21" s="5"/>
      <c r="P21" s="5"/>
      <c r="Q21" s="5"/>
      <c r="R21" s="5"/>
      <c r="S21" s="5"/>
      <c r="T21" s="5"/>
      <c r="U21" s="5"/>
      <c r="V21" s="5"/>
      <c r="W21" s="5"/>
    </row>
    <row r="22" spans="1:23" ht="12.75" customHeight="1" x14ac:dyDescent="0.2">
      <c r="A22" s="352" t="s">
        <v>1978</v>
      </c>
      <c r="B22" s="371" t="str">
        <f>BILANCA!B7</f>
        <v>Nefinancijska imovina (šifre 01+02+03+04+05+06)</v>
      </c>
      <c r="C22" s="367"/>
      <c r="D22" s="367"/>
      <c r="E22" s="367"/>
      <c r="F22" s="368"/>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3"/>
      <c r="B23" s="360" t="str">
        <f>BILANCA!B69</f>
        <v>Financijska imovina (šifre 11+12+13+14+15+16+17+19)</v>
      </c>
      <c r="C23" s="361"/>
      <c r="D23" s="361"/>
      <c r="E23" s="361"/>
      <c r="F23" s="362"/>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3"/>
      <c r="B24" s="360" t="str">
        <f>BILANCA!B176</f>
        <v xml:space="preserve">Obveze (šifre 23+24+25+26+27+29) </v>
      </c>
      <c r="C24" s="361"/>
      <c r="D24" s="361"/>
      <c r="E24" s="361"/>
      <c r="F24" s="362"/>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4"/>
      <c r="B25" s="363" t="str">
        <f>BILANCA!B250</f>
        <v>Vlastiti izvori (šifre 91 + 922 - 93 + 96 + 97)</v>
      </c>
      <c r="C25" s="364"/>
      <c r="D25" s="364"/>
      <c r="E25" s="364"/>
      <c r="F25" s="365"/>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55" t="s">
        <v>8</v>
      </c>
      <c r="C26" s="356"/>
      <c r="D26" s="356"/>
      <c r="E26" s="356"/>
      <c r="F26" s="357"/>
      <c r="G26" s="201" t="s">
        <v>9</v>
      </c>
      <c r="H26" s="265" t="s">
        <v>10</v>
      </c>
      <c r="I26" s="266" t="s">
        <v>11</v>
      </c>
      <c r="J26" s="5"/>
      <c r="K26" s="5"/>
      <c r="L26" s="5"/>
      <c r="M26" s="5"/>
      <c r="N26" s="5"/>
      <c r="O26" s="5"/>
      <c r="P26" s="5"/>
      <c r="Q26" s="5"/>
      <c r="R26" s="5"/>
      <c r="S26" s="5"/>
      <c r="T26" s="5"/>
      <c r="U26" s="5"/>
      <c r="V26" s="5"/>
      <c r="W26" s="5"/>
    </row>
    <row r="27" spans="1:23" ht="12.75" customHeight="1" x14ac:dyDescent="0.2">
      <c r="A27" s="352" t="s">
        <v>1989</v>
      </c>
      <c r="B27" s="371" t="str">
        <f>'RAS-funkcijski'!B5</f>
        <v>Opće javne usluge (šifre 011+012+013+014 do 018)</v>
      </c>
      <c r="C27" s="367"/>
      <c r="D27" s="367"/>
      <c r="E27" s="367"/>
      <c r="F27" s="368"/>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3"/>
      <c r="B28" s="360" t="str">
        <f>'RAS-funkcijski'!B35</f>
        <v>Ekonomski poslovi (šifre 041+042+043+044+045+046+047+048+049)</v>
      </c>
      <c r="C28" s="361"/>
      <c r="D28" s="361"/>
      <c r="E28" s="361"/>
      <c r="F28" s="362"/>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3"/>
      <c r="B29" s="360" t="str">
        <f>'RAS-funkcijski'!B88</f>
        <v>Rashodi vezani za stanovanje i kom. pogodnosti koji nisu drugdje svrstani</v>
      </c>
      <c r="C29" s="361"/>
      <c r="D29" s="361"/>
      <c r="E29" s="361"/>
      <c r="F29" s="362"/>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3"/>
      <c r="B30" s="360" t="str">
        <f>'RAS-funkcijski'!B114</f>
        <v>Obrazovanje (šifre 091+092+093+094+095+096+097+098)</v>
      </c>
      <c r="C30" s="361"/>
      <c r="D30" s="361"/>
      <c r="E30" s="361"/>
      <c r="F30" s="362"/>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4"/>
      <c r="B31" s="363" t="str">
        <f>'RAS-funkcijski'!B141</f>
        <v>Kontrolni zbroj (šifre 01+02+03+04+05+06+07+08+09+10)</v>
      </c>
      <c r="C31" s="364"/>
      <c r="D31" s="364"/>
      <c r="E31" s="364"/>
      <c r="F31" s="365"/>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55" t="s">
        <v>8</v>
      </c>
      <c r="C32" s="356"/>
      <c r="D32" s="356"/>
      <c r="E32" s="356"/>
      <c r="F32" s="357"/>
      <c r="G32" s="201" t="s">
        <v>9</v>
      </c>
      <c r="H32" s="265" t="s">
        <v>1990</v>
      </c>
      <c r="I32" s="266" t="s">
        <v>1991</v>
      </c>
      <c r="J32" s="5"/>
      <c r="K32" s="5"/>
      <c r="L32" s="5"/>
      <c r="M32" s="5"/>
      <c r="N32" s="5"/>
      <c r="O32" s="5"/>
      <c r="P32" s="5"/>
      <c r="Q32" s="5"/>
      <c r="R32" s="5"/>
      <c r="S32" s="5"/>
      <c r="T32" s="5"/>
      <c r="U32" s="5"/>
      <c r="V32" s="5"/>
      <c r="W32" s="5"/>
    </row>
    <row r="33" spans="1:23" ht="12.75" customHeight="1" x14ac:dyDescent="0.2">
      <c r="A33" s="352" t="s">
        <v>1980</v>
      </c>
      <c r="B33" s="366" t="str">
        <f>'P-VRIO'!B5</f>
        <v>Promjene u vrijednosti i obujmu imovine (šifre 91511+91512)</v>
      </c>
      <c r="C33" s="367"/>
      <c r="D33" s="367"/>
      <c r="E33" s="367"/>
      <c r="F33" s="368"/>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3"/>
      <c r="B34" s="369" t="str">
        <f>'P-VRIO'!B22</f>
        <v>Promjene u obujmu imovine (šifre P016+P023)</v>
      </c>
      <c r="C34" s="361"/>
      <c r="D34" s="361"/>
      <c r="E34" s="361"/>
      <c r="F34" s="362"/>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3"/>
      <c r="B35" s="369" t="str">
        <f>'P-VRIO'!B38</f>
        <v>Promjene u vrijednosti i obujmu obveza (šifre 91521+91522)</v>
      </c>
      <c r="C35" s="361"/>
      <c r="D35" s="361"/>
      <c r="E35" s="361"/>
      <c r="F35" s="362"/>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4"/>
      <c r="B36" s="370" t="str">
        <f>'P-VRIO'!B44</f>
        <v>Promjene u obujmu obveza (šifre P035 do P038)</v>
      </c>
      <c r="C36" s="364"/>
      <c r="D36" s="364"/>
      <c r="E36" s="364"/>
      <c r="F36" s="365"/>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55" t="s">
        <v>8</v>
      </c>
      <c r="C37" s="356"/>
      <c r="D37" s="356"/>
      <c r="E37" s="356"/>
      <c r="F37" s="357"/>
      <c r="G37" s="201" t="s">
        <v>9</v>
      </c>
      <c r="H37" s="265" t="s">
        <v>1987</v>
      </c>
      <c r="I37" s="266" t="s">
        <v>1950</v>
      </c>
      <c r="J37" s="5"/>
      <c r="K37" s="5"/>
      <c r="L37" s="5"/>
      <c r="M37" s="5"/>
      <c r="N37" s="5"/>
      <c r="O37" s="5"/>
      <c r="P37" s="5"/>
      <c r="Q37" s="5"/>
      <c r="R37" s="5"/>
      <c r="S37" s="5"/>
      <c r="T37" s="5"/>
      <c r="U37" s="5"/>
      <c r="V37" s="5"/>
      <c r="W37" s="5"/>
    </row>
    <row r="38" spans="1:23" ht="12.75" customHeight="1" x14ac:dyDescent="0.2">
      <c r="A38" s="352" t="s">
        <v>1981</v>
      </c>
      <c r="B38" s="371" t="str">
        <f>OBVEZE!B5</f>
        <v>Stanje obveza 1. siječnja (=stanju obveza iz Izvještaja o obvezama na 31. prosinca prethodne godine)</v>
      </c>
      <c r="C38" s="367"/>
      <c r="D38" s="367"/>
      <c r="E38" s="367"/>
      <c r="F38" s="368"/>
      <c r="G38" s="126" t="str">
        <f>OBVEZE!C5</f>
        <v>V001</v>
      </c>
      <c r="H38" s="275">
        <f>OBVEZE!D5</f>
        <v>178740.53</v>
      </c>
      <c r="I38" s="275" t="s">
        <v>1992</v>
      </c>
      <c r="J38" s="5"/>
      <c r="K38" s="5"/>
      <c r="L38" s="5"/>
      <c r="M38" s="5"/>
      <c r="N38" s="5"/>
      <c r="O38" s="5"/>
      <c r="P38" s="5"/>
      <c r="Q38" s="5"/>
      <c r="R38" s="5"/>
      <c r="S38" s="5"/>
      <c r="T38" s="5"/>
      <c r="U38" s="5"/>
      <c r="V38" s="5"/>
      <c r="W38" s="5"/>
    </row>
    <row r="39" spans="1:23" ht="12.75" customHeight="1" x14ac:dyDescent="0.2">
      <c r="A39" s="353"/>
      <c r="B39" s="360" t="str">
        <f>OBVEZE!B44</f>
        <v>Stanje obveza na kraju izvještajnog razdoblja (šifre V001+V002-V004) i (šifre V007+V009)</v>
      </c>
      <c r="C39" s="361"/>
      <c r="D39" s="361"/>
      <c r="E39" s="361"/>
      <c r="F39" s="362"/>
      <c r="G39" s="127" t="str">
        <f>OBVEZE!C44</f>
        <v>V006</v>
      </c>
      <c r="H39" s="275" t="s">
        <v>1992</v>
      </c>
      <c r="I39" s="275">
        <f>OBVEZE!D44</f>
        <v>185983.08000000031</v>
      </c>
      <c r="J39" s="5"/>
      <c r="K39" s="5"/>
      <c r="L39" s="5"/>
      <c r="M39" s="5"/>
      <c r="N39" s="5"/>
      <c r="O39" s="5"/>
      <c r="P39" s="5"/>
      <c r="Q39" s="5"/>
      <c r="R39" s="5"/>
      <c r="S39" s="5"/>
      <c r="T39" s="5"/>
      <c r="U39" s="5"/>
      <c r="V39" s="5"/>
      <c r="W39" s="5"/>
    </row>
    <row r="40" spans="1:23" ht="12.75" customHeight="1" x14ac:dyDescent="0.2">
      <c r="A40" s="353"/>
      <c r="B40" s="360" t="str">
        <f>OBVEZE!B45</f>
        <v>Stanje dospjelih obveza na kraju izvještajnog razdoblja (šifre V008+D23+D24 + 'D dio 25,26' + D27)</v>
      </c>
      <c r="C40" s="361"/>
      <c r="D40" s="361"/>
      <c r="E40" s="361"/>
      <c r="F40" s="362"/>
      <c r="G40" s="127" t="str">
        <f>OBVEZE!C45</f>
        <v>V007</v>
      </c>
      <c r="H40" s="275" t="s">
        <v>1992</v>
      </c>
      <c r="I40" s="275">
        <f>OBVEZE!D45</f>
        <v>13900</v>
      </c>
      <c r="J40" s="5"/>
      <c r="K40" s="5"/>
      <c r="L40" s="5"/>
      <c r="M40" s="5"/>
      <c r="N40" s="5"/>
      <c r="O40" s="5"/>
      <c r="P40" s="5"/>
      <c r="Q40" s="5"/>
      <c r="R40" s="5"/>
      <c r="S40" s="5"/>
      <c r="T40" s="5"/>
      <c r="U40" s="5"/>
      <c r="V40" s="5"/>
      <c r="W40" s="5"/>
    </row>
    <row r="41" spans="1:23" ht="12.75" customHeight="1" x14ac:dyDescent="0.2">
      <c r="A41" s="354"/>
      <c r="B41" s="363" t="str">
        <f>OBVEZE!B104</f>
        <v>Stanje nedospjelih obveza na kraju izvještajnog razdoblja (šifre V010 + ND23 + ND24 + 'ND dio 25,26' + ND27)</v>
      </c>
      <c r="C41" s="364"/>
      <c r="D41" s="364"/>
      <c r="E41" s="364"/>
      <c r="F41" s="365"/>
      <c r="G41" s="128" t="str">
        <f>OBVEZE!C104</f>
        <v>V009</v>
      </c>
      <c r="H41" s="276" t="s">
        <v>1992</v>
      </c>
      <c r="I41" s="276">
        <f>OBVEZE!D104</f>
        <v>172083.08000000002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8" t="s">
        <v>1993</v>
      </c>
      <c r="F44" s="358"/>
      <c r="G44" s="229"/>
      <c r="H44" s="359" t="s">
        <v>1994</v>
      </c>
      <c r="I44" s="359"/>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1052"/>
  <sheetViews>
    <sheetView showGridLines="0" topLeftCell="A343" zoomScaleNormal="100" workbookViewId="0">
      <selection activeCell="G166" sqref="G16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1068998.19</v>
      </c>
      <c r="E6" s="60">
        <f>E7+E43+E49+E82+E106+E125+E134+E140</f>
        <v>1058973.67</v>
      </c>
      <c r="F6" s="45">
        <f t="shared" ref="F6:F132" si="0">IF(D6&lt;&gt;0,IF(E6/D6&gt;=100,"&gt;&gt;100",E6/D6*100),"-")</f>
        <v>99.062250984728053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739828.62</v>
      </c>
      <c r="E49" s="60">
        <f>E50+E53+E58+E61+E64+E68+E71+E74+E77</f>
        <v>786569.49</v>
      </c>
      <c r="F49" s="45">
        <f t="shared" si="0"/>
        <v>106.31779695140749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739132.17</v>
      </c>
      <c r="E68" s="60">
        <f t="shared" si="11"/>
        <v>786569.49</v>
      </c>
      <c r="F68" s="45">
        <f t="shared" si="0"/>
        <v>106.41797528580037</v>
      </c>
    </row>
    <row r="69" spans="1:6" ht="12.75" customHeight="1" x14ac:dyDescent="0.2">
      <c r="A69" s="63" t="s">
        <v>141</v>
      </c>
      <c r="B69" s="64" t="s">
        <v>142</v>
      </c>
      <c r="C69" s="247" t="s">
        <v>141</v>
      </c>
      <c r="D69" s="194">
        <v>739132.17</v>
      </c>
      <c r="E69" s="194">
        <v>786497.04</v>
      </c>
      <c r="F69" s="45">
        <f t="shared" si="0"/>
        <v>106.40817324998856</v>
      </c>
    </row>
    <row r="70" spans="1:6" ht="24" x14ac:dyDescent="0.2">
      <c r="A70" s="63" t="s">
        <v>143</v>
      </c>
      <c r="B70" s="64" t="s">
        <v>144</v>
      </c>
      <c r="C70" s="247" t="s">
        <v>143</v>
      </c>
      <c r="D70" s="194">
        <v>0</v>
      </c>
      <c r="E70" s="194">
        <v>72.45</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696.45</v>
      </c>
      <c r="E77" s="60">
        <f t="shared" si="14"/>
        <v>0</v>
      </c>
      <c r="F77" s="45">
        <f t="shared" si="0"/>
        <v>0</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696.45</v>
      </c>
      <c r="E80" s="194"/>
      <c r="F80" s="45">
        <f t="shared" si="0"/>
        <v>0</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36786.300000000003</v>
      </c>
      <c r="E106" s="336">
        <f>E107+E112+E120+E124</f>
        <v>38631.94</v>
      </c>
      <c r="F106" s="71">
        <f t="shared" si="0"/>
        <v>105.01719390099031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36786.300000000003</v>
      </c>
      <c r="E112" s="60">
        <f t="shared" si="20"/>
        <v>38631.94</v>
      </c>
      <c r="F112" s="45">
        <f t="shared" si="0"/>
        <v>105.01719390099031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36786.300000000003</v>
      </c>
      <c r="E117" s="194">
        <v>38631.94</v>
      </c>
      <c r="F117" s="45">
        <f t="shared" si="0"/>
        <v>105.01719390099031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7087.67</v>
      </c>
      <c r="E125" s="60">
        <f t="shared" si="22"/>
        <v>3513.49</v>
      </c>
      <c r="F125" s="45">
        <f t="shared" si="0"/>
        <v>49.571862121120198</v>
      </c>
    </row>
    <row r="126" spans="1:6" ht="12.75" customHeight="1" x14ac:dyDescent="0.2">
      <c r="A126" s="63">
        <v>661</v>
      </c>
      <c r="B126" s="65" t="s">
        <v>255</v>
      </c>
      <c r="C126" s="247" t="s">
        <v>256</v>
      </c>
      <c r="D126" s="60">
        <f t="shared" ref="D126:E126" si="23">SUM(D127:D128)</f>
        <v>7087.67</v>
      </c>
      <c r="E126" s="60">
        <f t="shared" si="23"/>
        <v>3513.49</v>
      </c>
      <c r="F126" s="45">
        <f t="shared" si="0"/>
        <v>49.571862121120198</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7087.67</v>
      </c>
      <c r="E128" s="194">
        <v>3513.49</v>
      </c>
      <c r="F128" s="45">
        <f t="shared" si="0"/>
        <v>49.571862121120198</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285295.59999999998</v>
      </c>
      <c r="E134" s="60">
        <f t="shared" si="25"/>
        <v>230258.75</v>
      </c>
      <c r="F134" s="45">
        <f t="shared" ref="F134:F229" si="26">IF(D134&lt;&gt;0,IF(E134/D134&gt;=100,"&gt;&gt;100",E134/D134*100),"-")</f>
        <v>80.708833224206757</v>
      </c>
    </row>
    <row r="135" spans="1:6" ht="24" x14ac:dyDescent="0.2">
      <c r="A135" s="63">
        <v>671</v>
      </c>
      <c r="B135" s="182" t="s">
        <v>273</v>
      </c>
      <c r="C135" s="247" t="s">
        <v>274</v>
      </c>
      <c r="D135" s="60">
        <f t="shared" ref="D135:E135" si="27">SUM(D136:D138)</f>
        <v>285295.59999999998</v>
      </c>
      <c r="E135" s="60">
        <f t="shared" si="27"/>
        <v>230258.75</v>
      </c>
      <c r="F135" s="45">
        <f t="shared" si="26"/>
        <v>80.708833224206757</v>
      </c>
    </row>
    <row r="136" spans="1:6" ht="12.75" customHeight="1" x14ac:dyDescent="0.2">
      <c r="A136" s="63">
        <v>6711</v>
      </c>
      <c r="B136" s="65" t="s">
        <v>275</v>
      </c>
      <c r="C136" s="247" t="s">
        <v>276</v>
      </c>
      <c r="D136" s="194">
        <v>278656.49</v>
      </c>
      <c r="E136" s="194">
        <v>226358.75</v>
      </c>
      <c r="F136" s="45">
        <f t="shared" si="26"/>
        <v>81.232183036540789</v>
      </c>
    </row>
    <row r="137" spans="1:6" ht="24" x14ac:dyDescent="0.2">
      <c r="A137" s="63">
        <v>6712</v>
      </c>
      <c r="B137" s="182" t="s">
        <v>277</v>
      </c>
      <c r="C137" s="247" t="s">
        <v>278</v>
      </c>
      <c r="D137" s="194">
        <v>6639.11</v>
      </c>
      <c r="E137" s="194">
        <v>3900</v>
      </c>
      <c r="F137" s="45">
        <f t="shared" si="26"/>
        <v>58.742813419268543</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1295291.32</v>
      </c>
      <c r="E152" s="60">
        <f>E153+E164+E202+E221+E230+E262+E273</f>
        <v>1127956.3700000001</v>
      </c>
      <c r="F152" s="45">
        <f t="shared" si="26"/>
        <v>87.08128840082091</v>
      </c>
    </row>
    <row r="153" spans="1:6" ht="12.75" customHeight="1" x14ac:dyDescent="0.2">
      <c r="A153" s="63">
        <v>31</v>
      </c>
      <c r="B153" s="64" t="s">
        <v>308</v>
      </c>
      <c r="C153" s="247" t="s">
        <v>3</v>
      </c>
      <c r="D153" s="60">
        <f t="shared" ref="D153:E153" si="30">D154+D159+D160</f>
        <v>985524.14999999991</v>
      </c>
      <c r="E153" s="60">
        <f t="shared" si="30"/>
        <v>916057.14999999991</v>
      </c>
      <c r="F153" s="45">
        <f t="shared" si="26"/>
        <v>92.951263548437652</v>
      </c>
    </row>
    <row r="154" spans="1:6" ht="12.75" customHeight="1" x14ac:dyDescent="0.2">
      <c r="A154" s="63">
        <v>311</v>
      </c>
      <c r="B154" s="64" t="s">
        <v>309</v>
      </c>
      <c r="C154" s="247" t="s">
        <v>310</v>
      </c>
      <c r="D154" s="60">
        <f t="shared" ref="D154:E154" si="31">SUM(D155:D158)</f>
        <v>818429.84</v>
      </c>
      <c r="E154" s="60">
        <f t="shared" si="31"/>
        <v>760779.05999999994</v>
      </c>
      <c r="F154" s="45">
        <f t="shared" si="26"/>
        <v>92.955928879621496</v>
      </c>
    </row>
    <row r="155" spans="1:6" ht="12.75" customHeight="1" x14ac:dyDescent="0.2">
      <c r="A155" s="63">
        <v>3111</v>
      </c>
      <c r="B155" s="64" t="s">
        <v>311</v>
      </c>
      <c r="C155" s="247" t="s">
        <v>312</v>
      </c>
      <c r="D155" s="194">
        <v>796701.63</v>
      </c>
      <c r="E155" s="194">
        <v>734846.85</v>
      </c>
      <c r="F155" s="45">
        <f t="shared" si="26"/>
        <v>92.236142406285765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21728.21</v>
      </c>
      <c r="E157" s="194">
        <v>25932.21</v>
      </c>
      <c r="F157" s="45">
        <f t="shared" si="26"/>
        <v>119.34811933426637</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31858.36</v>
      </c>
      <c r="E159" s="194">
        <v>29470.98</v>
      </c>
      <c r="F159" s="45">
        <f t="shared" si="26"/>
        <v>92.506268370374372</v>
      </c>
    </row>
    <row r="160" spans="1:6" ht="12.75" customHeight="1" x14ac:dyDescent="0.2">
      <c r="A160" s="63">
        <v>313</v>
      </c>
      <c r="B160" s="65" t="s">
        <v>321</v>
      </c>
      <c r="C160" s="247" t="s">
        <v>322</v>
      </c>
      <c r="D160" s="60">
        <f t="shared" ref="D160:E160" si="32">SUM(D161:D163)</f>
        <v>135235.95000000001</v>
      </c>
      <c r="E160" s="60">
        <f t="shared" si="32"/>
        <v>125807.11</v>
      </c>
      <c r="F160" s="45">
        <f t="shared" si="26"/>
        <v>93.027859825734211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135235.95000000001</v>
      </c>
      <c r="E162" s="194">
        <v>125807.11</v>
      </c>
      <c r="F162" s="45">
        <f t="shared" si="26"/>
        <v>93.027859825734211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247135.83</v>
      </c>
      <c r="E164" s="60">
        <f>E165+E170+E178+E188+E189+E194</f>
        <v>211316.09999999998</v>
      </c>
      <c r="F164" s="45">
        <f t="shared" si="26"/>
        <v>85.506055516110308</v>
      </c>
    </row>
    <row r="165" spans="1:6" ht="12.75" customHeight="1" x14ac:dyDescent="0.2">
      <c r="A165" s="63">
        <v>321</v>
      </c>
      <c r="B165" s="64" t="s">
        <v>331</v>
      </c>
      <c r="C165" s="247" t="s">
        <v>332</v>
      </c>
      <c r="D165" s="60">
        <f t="shared" ref="D165:E165" si="33">SUM(D166:D169)</f>
        <v>22800.460000000003</v>
      </c>
      <c r="E165" s="60">
        <f t="shared" si="33"/>
        <v>21275.710000000003</v>
      </c>
      <c r="F165" s="45">
        <f t="shared" si="26"/>
        <v>93.312634920523536</v>
      </c>
    </row>
    <row r="166" spans="1:6" ht="12.75" customHeight="1" x14ac:dyDescent="0.2">
      <c r="A166" s="63">
        <v>3211</v>
      </c>
      <c r="B166" s="64" t="s">
        <v>333</v>
      </c>
      <c r="C166" s="247" t="s">
        <v>334</v>
      </c>
      <c r="D166" s="194">
        <v>7554.64</v>
      </c>
      <c r="E166" s="194">
        <v>6599.68</v>
      </c>
      <c r="F166" s="45">
        <f t="shared" si="26"/>
        <v>87.359291773003079</v>
      </c>
    </row>
    <row r="167" spans="1:6" ht="12.75" customHeight="1" x14ac:dyDescent="0.2">
      <c r="A167" s="63">
        <v>3212</v>
      </c>
      <c r="B167" s="64" t="s">
        <v>335</v>
      </c>
      <c r="C167" s="247" t="s">
        <v>336</v>
      </c>
      <c r="D167" s="194">
        <v>13121.6</v>
      </c>
      <c r="E167" s="194">
        <v>14111.76</v>
      </c>
      <c r="F167" s="45">
        <f t="shared" si="26"/>
        <v>107.54603097183271</v>
      </c>
    </row>
    <row r="168" spans="1:6" ht="12.75" customHeight="1" x14ac:dyDescent="0.2">
      <c r="A168" s="63">
        <v>3213</v>
      </c>
      <c r="B168" s="64" t="s">
        <v>337</v>
      </c>
      <c r="C168" s="247" t="s">
        <v>338</v>
      </c>
      <c r="D168" s="194">
        <v>2124.2199999999998</v>
      </c>
      <c r="E168" s="194">
        <v>491.27</v>
      </c>
      <c r="F168" s="45">
        <f t="shared" si="26"/>
        <v>23.127077233054958</v>
      </c>
    </row>
    <row r="169" spans="1:6" ht="12.75" customHeight="1" x14ac:dyDescent="0.2">
      <c r="A169" s="63">
        <v>3214</v>
      </c>
      <c r="B169" s="64" t="s">
        <v>339</v>
      </c>
      <c r="C169" s="247" t="s">
        <v>340</v>
      </c>
      <c r="D169" s="194">
        <v>0</v>
      </c>
      <c r="E169" s="194">
        <v>73</v>
      </c>
      <c r="F169" s="45" t="str">
        <f t="shared" si="26"/>
        <v>-</v>
      </c>
    </row>
    <row r="170" spans="1:6" ht="12.75" customHeight="1" x14ac:dyDescent="0.2">
      <c r="A170" s="63">
        <v>322</v>
      </c>
      <c r="B170" s="64" t="s">
        <v>341</v>
      </c>
      <c r="C170" s="247" t="s">
        <v>342</v>
      </c>
      <c r="D170" s="60">
        <f t="shared" ref="D170:E170" si="34">SUM(D171:D177)</f>
        <v>116433.80999999998</v>
      </c>
      <c r="E170" s="60">
        <f t="shared" si="34"/>
        <v>122480.03999999998</v>
      </c>
      <c r="F170" s="45">
        <f t="shared" si="26"/>
        <v>105.19284733532297</v>
      </c>
    </row>
    <row r="171" spans="1:6" ht="12.75" customHeight="1" x14ac:dyDescent="0.2">
      <c r="A171" s="63">
        <v>3221</v>
      </c>
      <c r="B171" s="64" t="s">
        <v>343</v>
      </c>
      <c r="C171" s="247" t="s">
        <v>344</v>
      </c>
      <c r="D171" s="194">
        <v>11147.67</v>
      </c>
      <c r="E171" s="194">
        <v>10612.73</v>
      </c>
      <c r="F171" s="45">
        <f t="shared" si="26"/>
        <v>95.201329066970942</v>
      </c>
    </row>
    <row r="172" spans="1:6" ht="12.75" customHeight="1" x14ac:dyDescent="0.2">
      <c r="A172" s="63">
        <v>3222</v>
      </c>
      <c r="B172" s="64" t="s">
        <v>345</v>
      </c>
      <c r="C172" s="247" t="s">
        <v>346</v>
      </c>
      <c r="D172" s="194">
        <v>77127.83</v>
      </c>
      <c r="E172" s="194">
        <v>89204.78</v>
      </c>
      <c r="F172" s="45">
        <f t="shared" si="26"/>
        <v>115.65835574526082</v>
      </c>
    </row>
    <row r="173" spans="1:6" ht="12.75" customHeight="1" x14ac:dyDescent="0.2">
      <c r="A173" s="63">
        <v>3223</v>
      </c>
      <c r="B173" s="65" t="s">
        <v>347</v>
      </c>
      <c r="C173" s="247" t="s">
        <v>348</v>
      </c>
      <c r="D173" s="194">
        <v>26364.68</v>
      </c>
      <c r="E173" s="194">
        <v>21841.7</v>
      </c>
      <c r="F173" s="45">
        <f t="shared" si="26"/>
        <v>82.844548084786169</v>
      </c>
    </row>
    <row r="174" spans="1:6" ht="12.75" customHeight="1" x14ac:dyDescent="0.2">
      <c r="A174" s="63">
        <v>3224</v>
      </c>
      <c r="B174" s="65" t="s">
        <v>349</v>
      </c>
      <c r="C174" s="247" t="s">
        <v>350</v>
      </c>
      <c r="D174" s="194">
        <v>269.39999999999998</v>
      </c>
      <c r="E174" s="194">
        <v>38.9</v>
      </c>
      <c r="F174" s="45">
        <f t="shared" si="26"/>
        <v>14.439495174461767</v>
      </c>
    </row>
    <row r="175" spans="1:6" ht="12.75" customHeight="1" x14ac:dyDescent="0.2">
      <c r="A175" s="63">
        <v>3225</v>
      </c>
      <c r="B175" s="65" t="s">
        <v>351</v>
      </c>
      <c r="C175" s="247" t="s">
        <v>352</v>
      </c>
      <c r="D175" s="194">
        <v>1524.23</v>
      </c>
      <c r="E175" s="194">
        <v>109.93</v>
      </c>
      <c r="F175" s="45">
        <f t="shared" si="26"/>
        <v>7.2121661429049428</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672</v>
      </c>
      <c r="F177" s="45" t="str">
        <f t="shared" si="26"/>
        <v>-</v>
      </c>
    </row>
    <row r="178" spans="1:6" ht="12.75" customHeight="1" x14ac:dyDescent="0.2">
      <c r="A178" s="63">
        <v>323</v>
      </c>
      <c r="B178" s="65" t="s">
        <v>357</v>
      </c>
      <c r="C178" s="247" t="s">
        <v>358</v>
      </c>
      <c r="D178" s="60">
        <f t="shared" ref="D178:E178" si="35">SUM(D179:D187)</f>
        <v>97094.98000000001</v>
      </c>
      <c r="E178" s="60">
        <f t="shared" si="35"/>
        <v>44592.979999999996</v>
      </c>
      <c r="F178" s="45">
        <f t="shared" si="26"/>
        <v>45.927173577871883</v>
      </c>
    </row>
    <row r="179" spans="1:6" ht="12.75" customHeight="1" x14ac:dyDescent="0.2">
      <c r="A179" s="63">
        <v>3231</v>
      </c>
      <c r="B179" s="65" t="s">
        <v>359</v>
      </c>
      <c r="C179" s="247" t="s">
        <v>360</v>
      </c>
      <c r="D179" s="194">
        <v>5662.05</v>
      </c>
      <c r="E179" s="194">
        <v>7145.28</v>
      </c>
      <c r="F179" s="45">
        <f t="shared" si="26"/>
        <v>126.19598908522531</v>
      </c>
    </row>
    <row r="180" spans="1:6" ht="12.75" customHeight="1" x14ac:dyDescent="0.2">
      <c r="A180" s="63">
        <v>3232</v>
      </c>
      <c r="B180" s="65" t="s">
        <v>361</v>
      </c>
      <c r="C180" s="247" t="s">
        <v>362</v>
      </c>
      <c r="D180" s="194">
        <v>61385.279999999999</v>
      </c>
      <c r="E180" s="194">
        <v>11856.14</v>
      </c>
      <c r="F180" s="45">
        <f t="shared" si="26"/>
        <v>19.314304667177538</v>
      </c>
    </row>
    <row r="181" spans="1:6" ht="12.75" customHeight="1" x14ac:dyDescent="0.2">
      <c r="A181" s="63">
        <v>3233</v>
      </c>
      <c r="B181" s="65" t="s">
        <v>363</v>
      </c>
      <c r="C181" s="247" t="s">
        <v>364</v>
      </c>
      <c r="D181" s="194">
        <v>1263.94</v>
      </c>
      <c r="E181" s="194">
        <v>1352.19</v>
      </c>
      <c r="F181" s="45">
        <f t="shared" si="26"/>
        <v>106.98213522793803</v>
      </c>
    </row>
    <row r="182" spans="1:6" ht="12.75" customHeight="1" x14ac:dyDescent="0.2">
      <c r="A182" s="63">
        <v>3234</v>
      </c>
      <c r="B182" s="65" t="s">
        <v>365</v>
      </c>
      <c r="C182" s="247" t="s">
        <v>366</v>
      </c>
      <c r="D182" s="194">
        <v>6948.91</v>
      </c>
      <c r="E182" s="194">
        <v>5714.19</v>
      </c>
      <c r="F182" s="45">
        <f t="shared" si="26"/>
        <v>82.231457883322705</v>
      </c>
    </row>
    <row r="183" spans="1:6" ht="12.75" customHeight="1" x14ac:dyDescent="0.2">
      <c r="A183" s="63">
        <v>3235</v>
      </c>
      <c r="B183" s="64" t="s">
        <v>367</v>
      </c>
      <c r="C183" s="247" t="s">
        <v>368</v>
      </c>
      <c r="D183" s="194">
        <v>1798.75</v>
      </c>
      <c r="E183" s="194">
        <v>3742.76</v>
      </c>
      <c r="F183" s="45">
        <f t="shared" si="26"/>
        <v>208.07560806115356</v>
      </c>
    </row>
    <row r="184" spans="1:6" ht="12.75" customHeight="1" x14ac:dyDescent="0.2">
      <c r="A184" s="63">
        <v>3236</v>
      </c>
      <c r="B184" s="64" t="s">
        <v>369</v>
      </c>
      <c r="C184" s="247" t="s">
        <v>370</v>
      </c>
      <c r="D184" s="194">
        <v>4036.1</v>
      </c>
      <c r="E184" s="194">
        <v>4182.8100000000004</v>
      </c>
      <c r="F184" s="45">
        <f t="shared" si="26"/>
        <v>103.63494462476154</v>
      </c>
    </row>
    <row r="185" spans="1:6" ht="12.75" customHeight="1" x14ac:dyDescent="0.2">
      <c r="A185" s="63">
        <v>3237</v>
      </c>
      <c r="B185" s="64" t="s">
        <v>371</v>
      </c>
      <c r="C185" s="247" t="s">
        <v>372</v>
      </c>
      <c r="D185" s="194">
        <v>834.75</v>
      </c>
      <c r="E185" s="194">
        <v>7881.38</v>
      </c>
      <c r="F185" s="45">
        <f t="shared" si="26"/>
        <v>944.1605271039233</v>
      </c>
    </row>
    <row r="186" spans="1:6" ht="12.75" customHeight="1" x14ac:dyDescent="0.2">
      <c r="A186" s="63">
        <v>3238</v>
      </c>
      <c r="B186" s="64" t="s">
        <v>373</v>
      </c>
      <c r="C186" s="247" t="s">
        <v>374</v>
      </c>
      <c r="D186" s="194">
        <v>1616.4</v>
      </c>
      <c r="E186" s="194">
        <v>1725.73</v>
      </c>
      <c r="F186" s="45">
        <f t="shared" si="26"/>
        <v>106.76379609007671</v>
      </c>
    </row>
    <row r="187" spans="1:6" ht="12.75" customHeight="1" x14ac:dyDescent="0.2">
      <c r="A187" s="63">
        <v>3239</v>
      </c>
      <c r="B187" s="64" t="s">
        <v>375</v>
      </c>
      <c r="C187" s="247" t="s">
        <v>376</v>
      </c>
      <c r="D187" s="194">
        <v>13548.8</v>
      </c>
      <c r="E187" s="194">
        <v>992.5</v>
      </c>
      <c r="F187" s="45">
        <f t="shared" si="26"/>
        <v>7.3253719886632025</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10806.58</v>
      </c>
      <c r="E194" s="60">
        <f t="shared" si="36"/>
        <v>22967.37</v>
      </c>
      <c r="F194" s="45">
        <f t="shared" si="26"/>
        <v>212.53134664250854</v>
      </c>
    </row>
    <row r="195" spans="1:6" ht="12.75" customHeight="1" x14ac:dyDescent="0.2">
      <c r="A195" s="63">
        <v>3291</v>
      </c>
      <c r="B195" s="183" t="s">
        <v>391</v>
      </c>
      <c r="C195" s="247" t="s">
        <v>392</v>
      </c>
      <c r="D195" s="194">
        <v>1345.19</v>
      </c>
      <c r="E195" s="194">
        <v>6664.65</v>
      </c>
      <c r="F195" s="45">
        <f t="shared" si="26"/>
        <v>495.44302291869542</v>
      </c>
    </row>
    <row r="196" spans="1:6" ht="12.75" customHeight="1" x14ac:dyDescent="0.2">
      <c r="A196" s="63">
        <v>3292</v>
      </c>
      <c r="B196" s="64" t="s">
        <v>393</v>
      </c>
      <c r="C196" s="247" t="s">
        <v>394</v>
      </c>
      <c r="D196" s="194">
        <v>0</v>
      </c>
      <c r="E196" s="194">
        <v>2960.31</v>
      </c>
      <c r="F196" s="45" t="str">
        <f t="shared" si="26"/>
        <v>-</v>
      </c>
    </row>
    <row r="197" spans="1:6" ht="12.75" customHeight="1" x14ac:dyDescent="0.2">
      <c r="A197" s="63">
        <v>3293</v>
      </c>
      <c r="B197" s="64" t="s">
        <v>395</v>
      </c>
      <c r="C197" s="247" t="s">
        <v>396</v>
      </c>
      <c r="D197" s="194">
        <v>1476.13</v>
      </c>
      <c r="E197" s="194">
        <v>872.53</v>
      </c>
      <c r="F197" s="45">
        <f t="shared" si="26"/>
        <v>59.109292541984779</v>
      </c>
    </row>
    <row r="198" spans="1:6" ht="12.75" customHeight="1" x14ac:dyDescent="0.2">
      <c r="A198" s="63">
        <v>3294</v>
      </c>
      <c r="B198" s="64" t="s">
        <v>397</v>
      </c>
      <c r="C198" s="247" t="s">
        <v>398</v>
      </c>
      <c r="D198" s="194">
        <v>549</v>
      </c>
      <c r="E198" s="194">
        <v>155</v>
      </c>
      <c r="F198" s="45">
        <f t="shared" si="26"/>
        <v>28.233151183970858</v>
      </c>
    </row>
    <row r="199" spans="1:6" ht="12.75" customHeight="1" x14ac:dyDescent="0.2">
      <c r="A199" s="63">
        <v>3295</v>
      </c>
      <c r="B199" s="64" t="s">
        <v>399</v>
      </c>
      <c r="C199" s="247" t="s">
        <v>400</v>
      </c>
      <c r="D199" s="194">
        <v>0</v>
      </c>
      <c r="E199" s="194">
        <v>313.63</v>
      </c>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7436.26</v>
      </c>
      <c r="E201" s="194">
        <v>12001.25</v>
      </c>
      <c r="F201" s="45">
        <f t="shared" si="26"/>
        <v>161.38825162111061</v>
      </c>
    </row>
    <row r="202" spans="1:6" ht="12.75" customHeight="1" x14ac:dyDescent="0.2">
      <c r="A202" s="63">
        <v>34</v>
      </c>
      <c r="B202" s="183" t="s">
        <v>405</v>
      </c>
      <c r="C202" s="247" t="s">
        <v>406</v>
      </c>
      <c r="D202" s="60">
        <f t="shared" ref="D202:E202" si="37">D203+D208+D216</f>
        <v>467.56</v>
      </c>
      <c r="E202" s="60">
        <f t="shared" si="37"/>
        <v>583.12</v>
      </c>
      <c r="F202" s="45">
        <f t="shared" si="26"/>
        <v>124.71554452904441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467.56</v>
      </c>
      <c r="E216" s="60">
        <f t="shared" si="40"/>
        <v>583.12</v>
      </c>
      <c r="F216" s="45">
        <f t="shared" si="26"/>
        <v>124.71554452904441</v>
      </c>
    </row>
    <row r="217" spans="1:6" ht="12.75" customHeight="1" x14ac:dyDescent="0.2">
      <c r="A217" s="63">
        <v>3431</v>
      </c>
      <c r="B217" s="182" t="s">
        <v>435</v>
      </c>
      <c r="C217" s="247" t="s">
        <v>436</v>
      </c>
      <c r="D217" s="194">
        <v>467.56</v>
      </c>
      <c r="E217" s="194">
        <v>583.12</v>
      </c>
      <c r="F217" s="45">
        <f t="shared" si="26"/>
        <v>124.71554452904441</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62163.78</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62163.78</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947.78</v>
      </c>
      <c r="E276" s="194"/>
      <c r="F276" s="45">
        <f t="shared" si="61"/>
        <v>0</v>
      </c>
    </row>
    <row r="277" spans="1:6" ht="12.75" customHeight="1" x14ac:dyDescent="0.2">
      <c r="A277" s="63" t="s">
        <v>546</v>
      </c>
      <c r="B277" s="64" t="s">
        <v>547</v>
      </c>
      <c r="C277" s="247" t="s">
        <v>546</v>
      </c>
      <c r="D277" s="194">
        <v>61216</v>
      </c>
      <c r="E277" s="194"/>
      <c r="F277" s="45">
        <f t="shared" si="61"/>
        <v>0</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1295291.32</v>
      </c>
      <c r="E299" s="60">
        <f>E152-E297+E298</f>
        <v>1127956.3700000001</v>
      </c>
      <c r="F299" s="45">
        <f t="shared" si="68"/>
        <v>87.08128840082091</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226293.13000000012</v>
      </c>
      <c r="E301" s="60">
        <f>IF(E299&gt;=E6,E299-E6,0)</f>
        <v>68982.700000000186</v>
      </c>
      <c r="F301" s="45">
        <f t="shared" si="68"/>
        <v>30.48378004228416</v>
      </c>
    </row>
    <row r="302" spans="1:6" ht="12.75" customHeight="1" x14ac:dyDescent="0.2">
      <c r="A302" s="63">
        <v>92211</v>
      </c>
      <c r="B302" s="64" t="s">
        <v>596</v>
      </c>
      <c r="C302" s="247" t="s">
        <v>597</v>
      </c>
      <c r="D302" s="194">
        <v>988693.53</v>
      </c>
      <c r="E302" s="194">
        <v>815549.56</v>
      </c>
      <c r="F302" s="45">
        <f t="shared" si="68"/>
        <v>82.487599569909193</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148405.79999999999</v>
      </c>
      <c r="E304" s="194">
        <v>151231.25</v>
      </c>
      <c r="F304" s="45">
        <f t="shared" si="68"/>
        <v>101.90386763859634</v>
      </c>
    </row>
    <row r="305" spans="1:6" ht="12" x14ac:dyDescent="0.2">
      <c r="A305" s="63">
        <v>9661</v>
      </c>
      <c r="B305" s="220" t="s">
        <v>602</v>
      </c>
      <c r="C305" s="247" t="s">
        <v>603</v>
      </c>
      <c r="D305" s="194">
        <v>204.32</v>
      </c>
      <c r="E305" s="194">
        <v>1597.82</v>
      </c>
      <c r="F305" s="45">
        <f t="shared" si="68"/>
        <v>782.01840250587315</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3" t="s">
        <v>606</v>
      </c>
      <c r="B307" s="384"/>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5537.95</v>
      </c>
      <c r="E360" s="60">
        <f t="shared" si="86"/>
        <v>1093.3900000000001</v>
      </c>
      <c r="F360" s="45">
        <f t="shared" si="72"/>
        <v>19.743587428561113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5537.95</v>
      </c>
      <c r="E373" s="60">
        <f t="shared" si="90"/>
        <v>1093.3900000000001</v>
      </c>
      <c r="F373" s="45">
        <f t="shared" si="72"/>
        <v>19.743587428561113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5121.71</v>
      </c>
      <c r="E379" s="60">
        <f t="shared" si="92"/>
        <v>1093.3900000000001</v>
      </c>
      <c r="F379" s="45">
        <f t="shared" si="72"/>
        <v>21.348143491138703</v>
      </c>
    </row>
    <row r="380" spans="1:6" ht="12.75" customHeight="1" x14ac:dyDescent="0.2">
      <c r="A380" s="63">
        <v>4221</v>
      </c>
      <c r="B380" s="64" t="s">
        <v>647</v>
      </c>
      <c r="C380" s="247" t="s">
        <v>739</v>
      </c>
      <c r="D380" s="194">
        <v>45.1</v>
      </c>
      <c r="E380" s="194">
        <v>1093.3900000000001</v>
      </c>
      <c r="F380" s="45">
        <f t="shared" si="72"/>
        <v>2424.3680709534369</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5076.6099999999997</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416.24</v>
      </c>
      <c r="E393" s="60">
        <f t="shared" si="94"/>
        <v>0</v>
      </c>
      <c r="F393" s="45">
        <f t="shared" si="72"/>
        <v>0</v>
      </c>
    </row>
    <row r="394" spans="1:6" ht="12.75" customHeight="1" x14ac:dyDescent="0.2">
      <c r="A394" s="63">
        <v>4241</v>
      </c>
      <c r="B394" s="64" t="s">
        <v>756</v>
      </c>
      <c r="C394" s="247" t="s">
        <v>757</v>
      </c>
      <c r="D394" s="194">
        <v>416.24</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5537.95</v>
      </c>
      <c r="E418" s="60">
        <f t="shared" si="102"/>
        <v>1093.3900000000001</v>
      </c>
      <c r="F418" s="45">
        <f t="shared" si="72"/>
        <v>19.743587428561113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866858.72</v>
      </c>
      <c r="E420" s="194">
        <v>903341.1</v>
      </c>
      <c r="F420" s="45">
        <f t="shared" si="72"/>
        <v>104.20857276489069</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1068998.19</v>
      </c>
      <c r="E422" s="60">
        <f>E6+E308</f>
        <v>1058973.67</v>
      </c>
      <c r="F422" s="45">
        <f t="shared" si="72"/>
        <v>99.062250984728053</v>
      </c>
    </row>
    <row r="423" spans="1:6" ht="12.75" customHeight="1" x14ac:dyDescent="0.2">
      <c r="A423" s="63" t="s">
        <v>581</v>
      </c>
      <c r="B423" s="64" t="s">
        <v>804</v>
      </c>
      <c r="C423" s="247" t="s">
        <v>805</v>
      </c>
      <c r="D423" s="60">
        <f t="shared" ref="D423:E423" si="103">D299+D360</f>
        <v>1300829.27</v>
      </c>
      <c r="E423" s="60">
        <f t="shared" si="103"/>
        <v>1129049.76</v>
      </c>
      <c r="F423" s="45">
        <f t="shared" si="72"/>
        <v>86.794615253391399</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231831.08000000007</v>
      </c>
      <c r="E425" s="60">
        <f t="shared" si="105"/>
        <v>70076.090000000084</v>
      </c>
      <c r="F425" s="45">
        <f t="shared" si="72"/>
        <v>30.227219749828222</v>
      </c>
    </row>
    <row r="426" spans="1:6" ht="12.75" customHeight="1" x14ac:dyDescent="0.2">
      <c r="A426" s="251" t="s">
        <v>810</v>
      </c>
      <c r="B426" s="183" t="s">
        <v>811</v>
      </c>
      <c r="C426" s="252" t="s">
        <v>812</v>
      </c>
      <c r="D426" s="60">
        <f t="shared" ref="D426:E426" si="106">IF(D302-D303+D419-D420&gt;=0,D302-D303+D419-D420,0)</f>
        <v>121834.81000000006</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87791.539999999921</v>
      </c>
      <c r="F427" s="45" t="str">
        <f t="shared" si="72"/>
        <v>-</v>
      </c>
    </row>
    <row r="428" spans="1:6" ht="24" x14ac:dyDescent="0.2">
      <c r="A428" s="249" t="s">
        <v>815</v>
      </c>
      <c r="B428" s="243" t="s">
        <v>816</v>
      </c>
      <c r="C428" s="250" t="s">
        <v>817</v>
      </c>
      <c r="D428" s="81">
        <f t="shared" ref="D428:E428" si="108">D304+D421</f>
        <v>148405.79999999999</v>
      </c>
      <c r="E428" s="81">
        <f t="shared" si="108"/>
        <v>151231.25</v>
      </c>
      <c r="F428" s="61">
        <f t="shared" si="72"/>
        <v>101.90386763859634</v>
      </c>
    </row>
    <row r="429" spans="1:6" s="55" customFormat="1" ht="20.100000000000001" customHeight="1" x14ac:dyDescent="0.2">
      <c r="A429" s="383" t="s">
        <v>818</v>
      </c>
      <c r="B429" s="384"/>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1068998.19</v>
      </c>
      <c r="E643" s="60">
        <f>E422+E430</f>
        <v>1058973.67</v>
      </c>
      <c r="F643" s="45">
        <f t="shared" si="109"/>
        <v>99.062250984728053</v>
      </c>
    </row>
    <row r="644" spans="1:6" ht="12.75" customHeight="1" x14ac:dyDescent="0.2">
      <c r="A644" s="63" t="s">
        <v>581</v>
      </c>
      <c r="B644" s="64" t="s">
        <v>1237</v>
      </c>
      <c r="C644" s="247" t="s">
        <v>1238</v>
      </c>
      <c r="D644" s="60">
        <f>D423+D535</f>
        <v>1300829.27</v>
      </c>
      <c r="E644" s="60">
        <f>E423+E535</f>
        <v>1129049.76</v>
      </c>
      <c r="F644" s="45">
        <f t="shared" si="109"/>
        <v>86.794615253391399</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231831.08000000007</v>
      </c>
      <c r="E646" s="60">
        <f t="shared" si="164"/>
        <v>70076.090000000084</v>
      </c>
      <c r="F646" s="45">
        <f t="shared" si="109"/>
        <v>30.227219749828222</v>
      </c>
    </row>
    <row r="647" spans="1:6" ht="24" x14ac:dyDescent="0.2">
      <c r="A647" s="251" t="s">
        <v>1243</v>
      </c>
      <c r="B647" s="64" t="s">
        <v>1244</v>
      </c>
      <c r="C647" s="252" t="s">
        <v>1243</v>
      </c>
      <c r="D647" s="60">
        <f>IF(D426-D427+D641-D642&gt;=0,D426-D427+D641-D642,0)</f>
        <v>121834.81000000006</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87791.539999999921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109996.27000000002</v>
      </c>
      <c r="E650" s="60">
        <f t="shared" si="166"/>
        <v>157867.63</v>
      </c>
      <c r="F650" s="45">
        <f t="shared" si="109"/>
        <v>143.52089393576708</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3" t="s">
        <v>1253</v>
      </c>
      <c r="B652" s="384"/>
      <c r="C652" s="171"/>
      <c r="D652" s="43"/>
      <c r="E652" s="43"/>
      <c r="F652" s="44"/>
    </row>
    <row r="653" spans="1:6" ht="12.75" customHeight="1" x14ac:dyDescent="0.2">
      <c r="A653" s="63">
        <v>11</v>
      </c>
      <c r="B653" s="64" t="s">
        <v>1254</v>
      </c>
      <c r="C653" s="247" t="s">
        <v>1255</v>
      </c>
      <c r="D653" s="194">
        <v>171026.51</v>
      </c>
      <c r="E653" s="194">
        <v>96827.61</v>
      </c>
      <c r="F653" s="45">
        <f t="shared" ref="F653:F740" si="167">IF(D653&lt;&gt;0,IF(E653/D653&gt;=100,"&gt;&gt;100",E653/D653*100),"-")</f>
        <v>56.615556266686376</v>
      </c>
    </row>
    <row r="654" spans="1:6" ht="12.75" customHeight="1" x14ac:dyDescent="0.2">
      <c r="A654" s="63" t="s">
        <v>1256</v>
      </c>
      <c r="B654" s="64" t="s">
        <v>1257</v>
      </c>
      <c r="C654" s="247" t="s">
        <v>1256</v>
      </c>
      <c r="D654" s="194">
        <v>390143.55</v>
      </c>
      <c r="E654" s="194">
        <v>317446.73</v>
      </c>
      <c r="F654" s="45">
        <f t="shared" si="167"/>
        <v>81.366648250368357</v>
      </c>
    </row>
    <row r="655" spans="1:6" ht="12.75" customHeight="1" x14ac:dyDescent="0.2">
      <c r="A655" s="63" t="s">
        <v>1258</v>
      </c>
      <c r="B655" s="64" t="s">
        <v>1259</v>
      </c>
      <c r="C655" s="247" t="s">
        <v>1258</v>
      </c>
      <c r="D655" s="194">
        <v>487227.73</v>
      </c>
      <c r="E655" s="194">
        <v>380284.54</v>
      </c>
      <c r="F655" s="45">
        <f t="shared" si="167"/>
        <v>78.0506766312336</v>
      </c>
    </row>
    <row r="656" spans="1:6" ht="24" x14ac:dyDescent="0.2">
      <c r="A656" s="63">
        <v>11</v>
      </c>
      <c r="B656" s="64" t="s">
        <v>1260</v>
      </c>
      <c r="C656" s="247" t="s">
        <v>1261</v>
      </c>
      <c r="D656" s="60">
        <f t="shared" ref="D656:E656" si="168">+D653+D654-D655</f>
        <v>73942.330000000075</v>
      </c>
      <c r="E656" s="60">
        <f t="shared" si="168"/>
        <v>33989.799999999988</v>
      </c>
      <c r="F656" s="45">
        <f t="shared" si="167"/>
        <v>45.967986131894889</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67</v>
      </c>
      <c r="E658" s="253">
        <v>68</v>
      </c>
      <c r="F658" s="45">
        <f t="shared" si="167"/>
        <v>101.49253731343283</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62</v>
      </c>
      <c r="E660" s="253">
        <v>63</v>
      </c>
      <c r="F660" s="45">
        <f t="shared" si="167"/>
        <v>101.61290322580645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739132.17</v>
      </c>
      <c r="E683" s="192">
        <v>786497.04</v>
      </c>
      <c r="F683" s="71">
        <f t="shared" si="167"/>
        <v>106.40817324998856</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v>72.45</v>
      </c>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29241.95</v>
      </c>
      <c r="E724" s="192">
        <v>31799.99</v>
      </c>
      <c r="F724" s="71">
        <f t="shared" si="167"/>
        <v>108.74784342357469</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3090.08</v>
      </c>
      <c r="E733" s="192">
        <v>3090.08</v>
      </c>
      <c r="F733" s="71">
        <f t="shared" si="167"/>
        <v>100</v>
      </c>
    </row>
    <row r="734" spans="1:6" ht="12.75" customHeight="1" x14ac:dyDescent="0.2">
      <c r="A734" s="70">
        <v>32121</v>
      </c>
      <c r="B734" s="65" t="s">
        <v>1397</v>
      </c>
      <c r="C734" s="278" t="s">
        <v>1398</v>
      </c>
      <c r="D734" s="192">
        <v>13121.6</v>
      </c>
      <c r="E734" s="192">
        <v>14111.76</v>
      </c>
      <c r="F734" s="71">
        <f t="shared" si="167"/>
        <v>107.54603097183271</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3667.8</v>
      </c>
      <c r="E736" s="194">
        <v>3680</v>
      </c>
      <c r="F736" s="45">
        <f t="shared" si="167"/>
        <v>100.33262446153006</v>
      </c>
    </row>
    <row r="737" spans="1:6" ht="12.75" customHeight="1" x14ac:dyDescent="0.2">
      <c r="A737" s="63" t="s">
        <v>1403</v>
      </c>
      <c r="B737" s="64" t="s">
        <v>1404</v>
      </c>
      <c r="C737" s="247" t="s">
        <v>1403</v>
      </c>
      <c r="D737" s="194">
        <v>0</v>
      </c>
      <c r="E737" s="194">
        <v>2350</v>
      </c>
      <c r="F737" s="45" t="str">
        <f t="shared" si="167"/>
        <v>-</v>
      </c>
    </row>
    <row r="738" spans="1:6" ht="12.75" customHeight="1" x14ac:dyDescent="0.2">
      <c r="A738" s="63" t="s">
        <v>1405</v>
      </c>
      <c r="B738" s="64" t="s">
        <v>1406</v>
      </c>
      <c r="C738" s="247" t="s">
        <v>1405</v>
      </c>
      <c r="D738" s="194">
        <v>703.91</v>
      </c>
      <c r="E738" s="194">
        <v>5411.38</v>
      </c>
      <c r="F738" s="45">
        <f t="shared" si="167"/>
        <v>768.76021082240641</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1345.19</v>
      </c>
      <c r="E741" s="192">
        <v>6664.65</v>
      </c>
      <c r="F741" s="71">
        <f t="shared" ref="F741:F1006" si="169">IF(D741&lt;&gt;0,IF(E741/D741&gt;=100,"&gt;&gt;100",E741/D741*100),"-")</f>
        <v>495.44302291869542</v>
      </c>
    </row>
    <row r="742" spans="1:6" ht="12.75" customHeight="1" x14ac:dyDescent="0.2">
      <c r="A742" s="70" t="s">
        <v>1413</v>
      </c>
      <c r="B742" s="65" t="s">
        <v>1414</v>
      </c>
      <c r="C742" s="278" t="s">
        <v>1413</v>
      </c>
      <c r="D742" s="192">
        <v>0</v>
      </c>
      <c r="E742" s="192">
        <v>586.21</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9" t="s">
        <v>1947</v>
      </c>
      <c r="B1010" s="380"/>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80" fitToHeight="0"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1978</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2132</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2431</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1253</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2832</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3084</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6" zoomScaleNormal="100" workbookViewId="0">
      <selection activeCell="J103" sqref="J10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3154</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178740.53</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1140258.33</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1133015.6400000001</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922208.59</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210223.93</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583.12</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1093.3900000000001</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6149.3</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1133015.7799999998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1126464.69</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925111.52</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200795.67</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557.5</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2247.9499999999998</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4303.1400000000003</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185983.08000000031</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13900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13900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13900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13900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172083.08000000002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337">
        <v>170236.92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1846.16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3154</v>
      </c>
      <c r="B1" s="395"/>
      <c r="C1" s="395"/>
      <c r="D1" s="395"/>
      <c r="E1" s="51" t="s">
        <v>3301</v>
      </c>
      <c r="F1" s="51"/>
      <c r="G1" s="51"/>
      <c r="H1" s="51"/>
      <c r="I1" s="51"/>
      <c r="J1" s="51"/>
      <c r="K1" s="51"/>
      <c r="L1" s="51"/>
      <c r="M1" s="51"/>
      <c r="N1" s="51"/>
      <c r="O1" s="51"/>
      <c r="P1" s="51"/>
    </row>
    <row r="2" spans="1:17" ht="37.5" customHeight="1" x14ac:dyDescent="0.2">
      <c r="A2" s="397" t="s">
        <v>3302</v>
      </c>
      <c r="B2" s="395"/>
      <c r="C2" s="395"/>
      <c r="D2" s="395"/>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15171</v>
      </c>
      <c r="P3" s="51"/>
    </row>
    <row r="4" spans="1:17" ht="19.5" customHeight="1" x14ac:dyDescent="0.2">
      <c r="A4" s="401" t="s">
        <v>3313</v>
      </c>
      <c r="B4" s="402"/>
      <c r="C4" s="403"/>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1985</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3334</v>
      </c>
      <c r="B23" s="399"/>
      <c r="C23" s="400"/>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8" t="s">
        <v>1978</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1981</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8" t="s">
        <v>1980</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3652</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Josipa Jolić</cp:lastModifiedBy>
  <cp:lastPrinted>2026-07-10T07:28:39Z</cp:lastPrinted>
  <dcterms:created xsi:type="dcterms:W3CDTF">2022-04-01T05:14:30Z</dcterms:created>
  <dcterms:modified xsi:type="dcterms:W3CDTF">2026-07-10T07:28:41Z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